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01580283\AppData\Local\Microsoft\Windows\INetCache\Content.Outlook\VICVE0MU\"/>
    </mc:Choice>
  </mc:AlternateContent>
  <workbookProtection workbookAlgorithmName="SHA-512" workbookHashValue="LrRhb7zmGkwMW8FBzoHtbNPLG8/N1iUcTbwsmhpVeIsXMpdv65rOREy43fm0yfqN8J9HeHdQEwSCoSKk3AM6LA==" workbookSaltValue="kjprK8QrPEF25TwTjYP23A==" workbookSpinCount="100000" lockStructure="1"/>
  <bookViews>
    <workbookView xWindow="0" yWindow="0" windowWidth="28800" windowHeight="12285"/>
  </bookViews>
  <sheets>
    <sheet name="How to Use" sheetId="7" r:id="rId1"/>
    <sheet name="Lodge Entry" sheetId="3" r:id="rId2"/>
    <sheet name="Lodge Member Entry" sheetId="5" r:id="rId3"/>
    <sheet name="Individual Entry" sheetId="6" r:id="rId4"/>
    <sheet name="Lists" sheetId="4" state="hidden" r:id="rId5"/>
  </sheets>
  <definedNames>
    <definedName name="Mark">Lists!$C$2:$C$106</definedName>
    <definedName name="MarkLodge">Lists!$D$2:$D$106</definedName>
    <definedName name="MarkNo">Lists!$C$2:$C$106</definedName>
    <definedName name="Payment">Lists!$I$2:$I$5</definedName>
    <definedName name="RAM">Lists!$F$2:$F$84</definedName>
    <definedName name="RAMLodge">Lists!$G$2:$G$84</definedName>
    <definedName name="RAMNp">Lists!$F$2:$F$84</definedName>
    <definedName name="Tickets">Lists!$K$2:$K$51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4" i="6" l="1"/>
  <c r="F22" i="6"/>
  <c r="AB67"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35" i="5"/>
  <c r="AF33" i="5"/>
  <c r="AF31" i="5"/>
  <c r="AF30" i="5"/>
  <c r="AF11" i="5"/>
  <c r="AF12" i="5"/>
  <c r="AF13" i="5"/>
  <c r="AF14" i="5"/>
  <c r="AF15" i="5"/>
  <c r="AF16" i="5"/>
  <c r="AF17" i="5"/>
  <c r="AF18" i="5"/>
  <c r="AF19" i="5"/>
  <c r="AF20" i="5"/>
  <c r="AF21" i="5"/>
  <c r="AF22" i="5"/>
  <c r="AF23" i="5"/>
  <c r="AF24" i="5"/>
  <c r="AF25" i="5"/>
  <c r="AF26" i="5"/>
  <c r="AF27" i="5"/>
  <c r="AF28" i="5"/>
  <c r="AF29" i="5"/>
  <c r="I24" i="6" l="1"/>
  <c r="X26" i="6" s="1"/>
  <c r="F33" i="6"/>
  <c r="F28" i="5"/>
  <c r="F28" i="3"/>
  <c r="I26" i="6" l="1"/>
  <c r="P28" i="6" s="1"/>
  <c r="M25" i="5"/>
  <c r="M25" i="3"/>
  <c r="AF10" i="5"/>
  <c r="AF9" i="5"/>
  <c r="M30" i="6"/>
  <c r="L11" i="6" l="1"/>
  <c r="I13" i="6" s="1"/>
  <c r="Q28" i="6" l="1"/>
  <c r="AE66" i="5" l="1"/>
  <c r="N19" i="5" s="1"/>
  <c r="I19" i="5" s="1"/>
  <c r="L11" i="5"/>
  <c r="I13" i="5" s="1"/>
  <c r="I21" i="3"/>
  <c r="P23" i="3" s="1"/>
  <c r="Q23" i="3" s="1"/>
  <c r="AF66" i="5" l="1"/>
  <c r="Q21" i="5" s="1"/>
  <c r="P23" i="5" s="1"/>
  <c r="L11" i="3"/>
  <c r="I13" i="3" s="1"/>
  <c r="I21" i="5" l="1"/>
  <c r="Q23" i="5" l="1"/>
</calcChain>
</file>

<file path=xl/sharedStrings.xml><?xml version="1.0" encoding="utf-8"?>
<sst xmlns="http://schemas.openxmlformats.org/spreadsheetml/2006/main" count="317" uniqueCount="271">
  <si>
    <t>No</t>
  </si>
  <si>
    <t>Khalsa Mark</t>
  </si>
  <si>
    <t>Aegean RAM</t>
  </si>
  <si>
    <t>Locomotion Mark</t>
  </si>
  <si>
    <t>Namik Kemal Mark</t>
  </si>
  <si>
    <t>Spirit of Rugby Mark</t>
  </si>
  <si>
    <t>Cenabis Bene Mark</t>
  </si>
  <si>
    <t>Centenary RAM</t>
  </si>
  <si>
    <t>Italia RAM</t>
  </si>
  <si>
    <t>The Ralph Reader Mark</t>
  </si>
  <si>
    <t>Albatross Mark</t>
  </si>
  <si>
    <t>Loyalty Mark</t>
  </si>
  <si>
    <t>Gallipoli RAM</t>
  </si>
  <si>
    <t>Woodard RAM</t>
  </si>
  <si>
    <t>Wicket Mark</t>
  </si>
  <si>
    <t>Woodard Mark</t>
  </si>
  <si>
    <t>Vaudeville RAM</t>
  </si>
  <si>
    <t>Vaudeville Mark</t>
  </si>
  <si>
    <t>University of London RAM</t>
  </si>
  <si>
    <t>University of London Mark</t>
  </si>
  <si>
    <t>United Service RAM</t>
  </si>
  <si>
    <t>Ubique RAM</t>
  </si>
  <si>
    <t>United Service Mark</t>
  </si>
  <si>
    <t>Ubique Mark</t>
  </si>
  <si>
    <t>Tuscan RAM</t>
  </si>
  <si>
    <t>Tuscan Mark</t>
  </si>
  <si>
    <t>Thistle RAM</t>
  </si>
  <si>
    <t>Thistle Mark</t>
  </si>
  <si>
    <t>Thea Sinensis RAM</t>
  </si>
  <si>
    <t>Thea Sinensis Mark</t>
  </si>
  <si>
    <t>The Mother RAM</t>
  </si>
  <si>
    <t>The Wicket RAM</t>
  </si>
  <si>
    <t>The Euston RAM</t>
  </si>
  <si>
    <t>The Euston Mark</t>
  </si>
  <si>
    <t>Studholme RAM</t>
  </si>
  <si>
    <t>Studholme Mark</t>
  </si>
  <si>
    <t>St. Mark’s Mark</t>
  </si>
  <si>
    <t>St. John’s Wood RAM</t>
  </si>
  <si>
    <t>St. John’s Wood Mark</t>
  </si>
  <si>
    <t>St. James RAM</t>
  </si>
  <si>
    <t>St. James Mark</t>
  </si>
  <si>
    <t>Southwark RAM</t>
  </si>
  <si>
    <t>Southwark Mark</t>
  </si>
  <si>
    <t>Semper Fidelis RAM</t>
  </si>
  <si>
    <t>Semper Fidelis Mark</t>
  </si>
  <si>
    <t>Scots RAM</t>
  </si>
  <si>
    <t>Scots Mark</t>
  </si>
  <si>
    <t>Savage Club Mark</t>
  </si>
  <si>
    <t>Sanitarian RAM</t>
  </si>
  <si>
    <t>Sanitarian Mark</t>
  </si>
  <si>
    <t>Ruspini RAM</t>
  </si>
  <si>
    <t>Ruspini Mark</t>
  </si>
  <si>
    <t>Royal Naval RAM</t>
  </si>
  <si>
    <t>Royal Naval Mark</t>
  </si>
  <si>
    <t>Royal Colonial Institute RAM</t>
  </si>
  <si>
    <t>Royal Colonial Institute Mark</t>
  </si>
  <si>
    <t>Roentgen Portal Mark</t>
  </si>
  <si>
    <t>Public Schools RAM</t>
  </si>
  <si>
    <t>Public Schools Mark</t>
  </si>
  <si>
    <t>Prudence &amp; Verity RAM</t>
  </si>
  <si>
    <t>Prudence &amp; Verity Mark</t>
  </si>
  <si>
    <t>Pro Minimis RAM</t>
  </si>
  <si>
    <t>Pro Minimis Mark</t>
  </si>
  <si>
    <t>Prince of Wales RAM</t>
  </si>
  <si>
    <t>Prince of Wales Mark</t>
  </si>
  <si>
    <t>Prince Leopold RAM</t>
  </si>
  <si>
    <t>Prince Leopold Mark</t>
  </si>
  <si>
    <t>Polytechnic RAM</t>
  </si>
  <si>
    <t>Polytechnic Mark</t>
  </si>
  <si>
    <t>Piscator RAM</t>
  </si>
  <si>
    <t>Piscator Mark</t>
  </si>
  <si>
    <t>Pickwick RAM</t>
  </si>
  <si>
    <t>Pickwick Mark</t>
  </si>
  <si>
    <t>Panmure RAM</t>
  </si>
  <si>
    <t>Panmure Mark</t>
  </si>
  <si>
    <t>Orchestral Mark</t>
  </si>
  <si>
    <t>Onslow RAM</t>
  </si>
  <si>
    <t>Onslow Mark</t>
  </si>
  <si>
    <t>Old Kent RAM T.I.</t>
  </si>
  <si>
    <t>Old Kent Mark T.I.</t>
  </si>
  <si>
    <t>New Era RAM</t>
  </si>
  <si>
    <t>New Era Mark</t>
  </si>
  <si>
    <t>Minchenden Oak RAM</t>
  </si>
  <si>
    <t>Minchenden Oak Mark</t>
  </si>
  <si>
    <t>Metropolitan Mark</t>
  </si>
  <si>
    <t>Meridian RAM</t>
  </si>
  <si>
    <t>Meridian Mark</t>
  </si>
  <si>
    <t>Matier RAM</t>
  </si>
  <si>
    <t>Mapesbury RAM</t>
  </si>
  <si>
    <t>Mapesbury Mark</t>
  </si>
  <si>
    <t>Mallet &amp; Chisel RAM</t>
  </si>
  <si>
    <t>Mallet &amp; Chisel Mark</t>
  </si>
  <si>
    <t>Mahajan RAM</t>
  </si>
  <si>
    <t>Mahajan Mark</t>
  </si>
  <si>
    <t>Maguncor Mark</t>
  </si>
  <si>
    <t>Macdonald RAM</t>
  </si>
  <si>
    <t>Macdonald Mark</t>
  </si>
  <si>
    <t>London West Africa RAM</t>
  </si>
  <si>
    <t>London West Africa Mark</t>
  </si>
  <si>
    <t>London Mark Provincial Grand Stewards’ Lodge</t>
  </si>
  <si>
    <t>London Installed Mark Masters</t>
  </si>
  <si>
    <t>London Installed Commanders</t>
  </si>
  <si>
    <t>London East Africa RAM</t>
  </si>
  <si>
    <t>London East Africa Mark</t>
  </si>
  <si>
    <t>Lodge of Clemency Mark</t>
  </si>
  <si>
    <t>Lapis Lapsus Mark</t>
  </si>
  <si>
    <t>La France RAM</t>
  </si>
  <si>
    <t>La France Mark</t>
  </si>
  <si>
    <t>King Solomon’s Quarries RAM</t>
  </si>
  <si>
    <t>King Solomon’s Quarries Mark</t>
  </si>
  <si>
    <t>King Solomon RAM</t>
  </si>
  <si>
    <t>King Solomon Mark</t>
  </si>
  <si>
    <t>Keystone Mark</t>
  </si>
  <si>
    <t>Kelvin RAM</t>
  </si>
  <si>
    <t>Kelvin Mark</t>
  </si>
  <si>
    <t>Johann Gutenberg RAM</t>
  </si>
  <si>
    <t>Johann Gutenberg Mark</t>
  </si>
  <si>
    <t>Italia Mark</t>
  </si>
  <si>
    <t>Isma RAM</t>
  </si>
  <si>
    <t>Isma Mark</t>
  </si>
  <si>
    <t>Irenic Mark</t>
  </si>
  <si>
    <t>Imperial Mark</t>
  </si>
  <si>
    <t>Hospitallers RAM</t>
  </si>
  <si>
    <t>Horus RAM</t>
  </si>
  <si>
    <t>Horus Mark</t>
  </si>
  <si>
    <t>Highgate RAM</t>
  </si>
  <si>
    <t>Highgate Mark</t>
  </si>
  <si>
    <t>Hibernia RAM</t>
  </si>
  <si>
    <t>Hibernia Mark</t>
  </si>
  <si>
    <t>Henniker RAM</t>
  </si>
  <si>
    <t>Henniker Mark</t>
  </si>
  <si>
    <t>Halcyon RAM</t>
  </si>
  <si>
    <t>Halcyon Mark</t>
  </si>
  <si>
    <t>Guild of Freemen RAM</t>
  </si>
  <si>
    <t>Guild of Freemen Mark</t>
  </si>
  <si>
    <t>Golden Square RAM</t>
  </si>
  <si>
    <t>Golden Square Mark</t>
  </si>
  <si>
    <t>Gallipoli Mark</t>
  </si>
  <si>
    <t>Friendship From Service RAM</t>
  </si>
  <si>
    <t>Friendship From Service Mark</t>
  </si>
  <si>
    <t>Foundation RAM</t>
  </si>
  <si>
    <t>Foundation Mark</t>
  </si>
  <si>
    <t>FitzRoy Mark</t>
  </si>
  <si>
    <t>Euclid RAM</t>
  </si>
  <si>
    <t>Euclid Mark</t>
  </si>
  <si>
    <t>Eton &amp; Harrow Mark</t>
  </si>
  <si>
    <t>Ethical RAM</t>
  </si>
  <si>
    <t>Ethical Mark</t>
  </si>
  <si>
    <t>Equator RAM</t>
  </si>
  <si>
    <t>Equator Mark</t>
  </si>
  <si>
    <t>Epworth Mark</t>
  </si>
  <si>
    <t>Empress Britannic RAM</t>
  </si>
  <si>
    <t>Egerton of Tatton Mark</t>
  </si>
  <si>
    <t>Eclectic &amp; Empress Britannic Mark</t>
  </si>
  <si>
    <t>Drury Lane RAM</t>
  </si>
  <si>
    <t>Drury Lane Mark</t>
  </si>
  <si>
    <t>Dramatic RAM</t>
  </si>
  <si>
    <t>Dramatic Mark</t>
  </si>
  <si>
    <t>Cornucopia Mark</t>
  </si>
  <si>
    <t>Connaught Army &amp; Navy RAM</t>
  </si>
  <si>
    <t>Connaught Army &amp; Navy Mark</t>
  </si>
  <si>
    <t>Composite RAM</t>
  </si>
  <si>
    <t>Composite Mark</t>
  </si>
  <si>
    <t>Commemoration RAM</t>
  </si>
  <si>
    <t>Commemoration Mark</t>
  </si>
  <si>
    <t>City Livery RAM</t>
  </si>
  <si>
    <t>City Livery Mark</t>
  </si>
  <si>
    <t>Centenary Mark</t>
  </si>
  <si>
    <t>Carnarvon RAM</t>
  </si>
  <si>
    <t>Carnarvon Mark</t>
  </si>
  <si>
    <t>Camden RAM</t>
  </si>
  <si>
    <t>Camden Mark</t>
  </si>
  <si>
    <t>Brixton RAM</t>
  </si>
  <si>
    <t>Brixton Mark</t>
  </si>
  <si>
    <t>Britannic RAM</t>
  </si>
  <si>
    <t>Britannic Mark</t>
  </si>
  <si>
    <t>Bon Accord RAM T.I.</t>
  </si>
  <si>
    <t>Bon Accord Mark T.I.</t>
  </si>
  <si>
    <t>Barnet Mark Well RAM</t>
  </si>
  <si>
    <t>Barnet Mark Well Mark</t>
  </si>
  <si>
    <t>Athlumney Menatschim RAM</t>
  </si>
  <si>
    <t>Athlumney Menatschim Mark</t>
  </si>
  <si>
    <t>Alliance RAM</t>
  </si>
  <si>
    <t>Alliance &amp; Memorial Mark</t>
  </si>
  <si>
    <t>Aegean Mark</t>
  </si>
  <si>
    <t>Abernethy RAM</t>
  </si>
  <si>
    <t>Abernethy Mark</t>
  </si>
  <si>
    <t>Lodge</t>
  </si>
  <si>
    <t>Lodge Name:</t>
  </si>
  <si>
    <t>Lodge Number:</t>
  </si>
  <si>
    <t>Email:</t>
  </si>
  <si>
    <t>Method of Payment:</t>
  </si>
  <si>
    <t>Tickets Purchased:</t>
  </si>
  <si>
    <t>Total Cost:</t>
  </si>
  <si>
    <t>Total Paid:</t>
  </si>
  <si>
    <t>Mark or RAM:</t>
  </si>
  <si>
    <t>Type</t>
  </si>
  <si>
    <t>Mark</t>
  </si>
  <si>
    <t>RAM</t>
  </si>
  <si>
    <t>BA</t>
  </si>
  <si>
    <t>OK</t>
  </si>
  <si>
    <t>Payment</t>
  </si>
  <si>
    <t>Cash</t>
  </si>
  <si>
    <t>Transfer</t>
  </si>
  <si>
    <t>Standing Order</t>
  </si>
  <si>
    <t>Tickets</t>
  </si>
  <si>
    <t>per ticket</t>
  </si>
  <si>
    <t>Total Tickets Purchased:</t>
  </si>
  <si>
    <t>Name of Lodge Member</t>
  </si>
  <si>
    <t>Tickets Requested</t>
  </si>
  <si>
    <t>Owed</t>
  </si>
  <si>
    <t>Individual Register</t>
  </si>
  <si>
    <t>#</t>
  </si>
  <si>
    <t>Total:</t>
  </si>
  <si>
    <t># 0</t>
  </si>
  <si>
    <t>Lodge Member Name:</t>
  </si>
  <si>
    <t>Tickets Requested:</t>
  </si>
  <si>
    <t xml:space="preserve"> </t>
  </si>
  <si>
    <t>Additional Person (1) Name:</t>
  </si>
  <si>
    <t>Additional Person (2) Name:</t>
  </si>
  <si>
    <t>Additional Person (3) Name:</t>
  </si>
  <si>
    <t>There are three options for new members to be added:</t>
  </si>
  <si>
    <t>Provincial Grand Lodge of Mark Master Masons Of London 50/50 Club</t>
  </si>
  <si>
    <t>Cheque</t>
  </si>
  <si>
    <t>Lodge Entry</t>
  </si>
  <si>
    <t>Lodge Member Entry</t>
  </si>
  <si>
    <t>Individual Entry</t>
  </si>
  <si>
    <t>Any questions or problems, please contact:</t>
  </si>
  <si>
    <t>tim.spriggs@bt.com</t>
  </si>
  <si>
    <t>07794 455 106</t>
  </si>
  <si>
    <t>W.Bro Tim Spriggs - Provincial Grand Charity Steward</t>
  </si>
  <si>
    <r>
      <t xml:space="preserve">Membership on behalf of </t>
    </r>
    <r>
      <rPr>
        <u/>
        <sz val="12"/>
        <color rgb="FF1D398C"/>
        <rFont val="Calibri"/>
        <family val="2"/>
        <scheme val="minor"/>
      </rPr>
      <t>Lodge Members</t>
    </r>
    <r>
      <rPr>
        <sz val="12"/>
        <color rgb="FF1D398C"/>
        <rFont val="Calibri"/>
        <family val="2"/>
        <scheme val="minor"/>
      </rPr>
      <t>, coordinated by the Lodge (Charity Steward, Treasurer or Secretary) on behalf of its members</t>
    </r>
  </si>
  <si>
    <t>Date Paid:</t>
  </si>
  <si>
    <r>
      <t xml:space="preserve">Membership on behalf of a </t>
    </r>
    <r>
      <rPr>
        <u/>
        <sz val="12"/>
        <color rgb="FF1D398C"/>
        <rFont val="Calibri"/>
        <family val="2"/>
        <scheme val="minor"/>
      </rPr>
      <t>Lodge</t>
    </r>
  </si>
  <si>
    <r>
      <rPr>
        <u/>
        <sz val="12"/>
        <color rgb="FF1D398C"/>
        <rFont val="Calibri"/>
        <family val="2"/>
        <scheme val="minor"/>
      </rPr>
      <t>Individual</t>
    </r>
    <r>
      <rPr>
        <sz val="12"/>
        <color rgb="FF1D398C"/>
        <rFont val="Calibri"/>
        <family val="2"/>
        <scheme val="minor"/>
      </rPr>
      <t xml:space="preserve"> Membership - organised direct by the member themselves. This can include Partners and Children (if over 18)</t>
    </r>
  </si>
  <si>
    <t>To pay for your entry, please use one of the following options:</t>
  </si>
  <si>
    <t>Cheques</t>
  </si>
  <si>
    <t xml:space="preserve">Please make cheques payable to:
</t>
  </si>
  <si>
    <r>
      <t xml:space="preserve">Account Number: </t>
    </r>
    <r>
      <rPr>
        <b/>
        <sz val="11"/>
        <color theme="1"/>
        <rFont val="Calibri"/>
        <family val="2"/>
        <scheme val="minor"/>
      </rPr>
      <t>40517529</t>
    </r>
    <r>
      <rPr>
        <sz val="11"/>
        <color theme="1"/>
        <rFont val="Calibri"/>
        <family val="2"/>
        <scheme val="minor"/>
      </rPr>
      <t xml:space="preserve"> - Sort Code: </t>
    </r>
    <r>
      <rPr>
        <b/>
        <sz val="11"/>
        <color theme="1"/>
        <rFont val="Calibri"/>
        <family val="2"/>
        <scheme val="minor"/>
      </rPr>
      <t>23-05-80</t>
    </r>
  </si>
  <si>
    <t>Please use your Surname, Initials and Lodge Number</t>
  </si>
  <si>
    <t>If you are purchasing one or more tickets on behalf of your Lodge, please use the form on the:</t>
  </si>
  <si>
    <t>Please populate the relevant form, save it to your PC and then emial it as an attachement to:</t>
  </si>
  <si>
    <t>Payment Info</t>
  </si>
  <si>
    <t>Officer</t>
  </si>
  <si>
    <t>Charity Steward</t>
  </si>
  <si>
    <t>Treasurer</t>
  </si>
  <si>
    <t>Other</t>
  </si>
  <si>
    <t>Use this form to register multiple lodge members who want to participate in the 50/50 Club</t>
  </si>
  <si>
    <t>Officer Name:</t>
  </si>
  <si>
    <t>Officer Completing Form:</t>
  </si>
  <si>
    <t>Who you paid and How Much you paid them,
as well as Where and When you paid them</t>
  </si>
  <si>
    <t>Use this form to register to join the 50/50 Club as an Individual. You can also use this form to register additional members of your family or household (if they are over 18) if they would like to participate as well.</t>
  </si>
  <si>
    <t>Use this form to register an entry (or multiple entries) on behalf of your Lodge.</t>
  </si>
  <si>
    <t>How to use this Workbook</t>
  </si>
  <si>
    <t>Sheet</t>
  </si>
  <si>
    <t>If you are a Lodge Officer,  and have collected money for tickets on behalf of various members of your Lodge,  please use the form on the:</t>
  </si>
  <si>
    <t>If you are a member of the Province and would like to purchase one or more tickets on your own behalf or for members of your family, please fill out the form on the:</t>
  </si>
  <si>
    <r>
      <t>e.g. "</t>
    </r>
    <r>
      <rPr>
        <b/>
        <sz val="11"/>
        <color theme="1"/>
        <rFont val="Calibri"/>
        <family val="2"/>
        <scheme val="minor"/>
      </rPr>
      <t>SpriggsTP1953</t>
    </r>
    <r>
      <rPr>
        <sz val="11"/>
        <color theme="1"/>
        <rFont val="Calibri"/>
        <family val="2"/>
        <scheme val="minor"/>
      </rPr>
      <t>" or "</t>
    </r>
    <r>
      <rPr>
        <b/>
        <sz val="11"/>
        <color theme="1"/>
        <rFont val="Calibri"/>
        <family val="2"/>
        <scheme val="minor"/>
      </rPr>
      <t>Clemency1953</t>
    </r>
    <r>
      <rPr>
        <sz val="11"/>
        <color theme="1"/>
        <rFont val="Calibri"/>
        <family val="2"/>
        <scheme val="minor"/>
      </rPr>
      <t>"</t>
    </r>
  </si>
  <si>
    <t>or 
Lodge Name &amp; Number if paid from a Lodge Account</t>
  </si>
  <si>
    <r>
      <t xml:space="preserve">Account Name: </t>
    </r>
    <r>
      <rPr>
        <b/>
        <sz val="11"/>
        <color theme="1"/>
        <rFont val="Calibri"/>
        <family val="2"/>
        <scheme val="minor"/>
      </rPr>
      <t>PGLMMM Benevolent Fund</t>
    </r>
  </si>
  <si>
    <t>PGLMMM Benevolent Fund</t>
  </si>
  <si>
    <r>
      <t>Transfer / Standing Order</t>
    </r>
    <r>
      <rPr>
        <sz val="12"/>
        <color rgb="FF1D398C"/>
        <rFont val="Calibri"/>
        <family val="2"/>
        <scheme val="minor"/>
      </rPr>
      <t xml:space="preserve"> </t>
    </r>
    <r>
      <rPr>
        <sz val="12"/>
        <color rgb="FFFF0000"/>
        <rFont val="Calibri"/>
        <family val="2"/>
        <scheme val="minor"/>
      </rPr>
      <t>*</t>
    </r>
  </si>
  <si>
    <r>
      <t xml:space="preserve">Please make cheques payable to 
</t>
    </r>
    <r>
      <rPr>
        <b/>
        <sz val="11"/>
        <color theme="1"/>
        <rFont val="Calibri"/>
        <family val="2"/>
        <scheme val="minor"/>
      </rPr>
      <t>PGLMMM Benevolent Fund</t>
    </r>
  </si>
  <si>
    <r>
      <t xml:space="preserve">Please transfer funds to: </t>
    </r>
    <r>
      <rPr>
        <b/>
        <sz val="11"/>
        <color theme="1"/>
        <rFont val="Calibri"/>
        <family val="2"/>
        <scheme val="minor"/>
      </rPr>
      <t>PGLMMM Benevolent Fund</t>
    </r>
    <r>
      <rPr>
        <sz val="11"/>
        <color theme="1"/>
        <rFont val="Calibri"/>
        <family val="2"/>
        <scheme val="minor"/>
      </rPr>
      <t xml:space="preserve">
Account No:</t>
    </r>
    <r>
      <rPr>
        <b/>
        <sz val="11"/>
        <color theme="1"/>
        <rFont val="Calibri"/>
        <family val="2"/>
        <scheme val="minor"/>
      </rPr>
      <t xml:space="preserve"> 40517510</t>
    </r>
    <r>
      <rPr>
        <sz val="11"/>
        <color theme="1"/>
        <rFont val="Calibri"/>
        <family val="2"/>
        <scheme val="minor"/>
      </rPr>
      <t xml:space="preserve"> and Sort Code: </t>
    </r>
    <r>
      <rPr>
        <b/>
        <sz val="11"/>
        <color theme="1"/>
        <rFont val="Calibri"/>
        <family val="2"/>
        <scheme val="minor"/>
      </rPr>
      <t>23-05-80</t>
    </r>
    <r>
      <rPr>
        <sz val="11"/>
        <color theme="1"/>
        <rFont val="Calibri"/>
        <family val="2"/>
        <scheme val="minor"/>
      </rPr>
      <t xml:space="preserve"> 
Using your Surname, Initials &amp; Lodge Number as a Reference
E.g. "</t>
    </r>
    <r>
      <rPr>
        <b/>
        <i/>
        <sz val="11"/>
        <color theme="1"/>
        <rFont val="Calibri"/>
        <family val="2"/>
        <scheme val="minor"/>
      </rPr>
      <t>SpriggsTP1953</t>
    </r>
    <r>
      <rPr>
        <sz val="11"/>
        <color theme="1"/>
        <rFont val="Calibri"/>
        <family val="2"/>
        <scheme val="minor"/>
      </rPr>
      <t>"</t>
    </r>
  </si>
  <si>
    <r>
      <t xml:space="preserve">Please set up a Standing Order to: </t>
    </r>
    <r>
      <rPr>
        <b/>
        <sz val="11"/>
        <color theme="1"/>
        <rFont val="Calibri"/>
        <family val="2"/>
        <scheme val="minor"/>
      </rPr>
      <t>PGLMMM Benevolent Fund</t>
    </r>
    <r>
      <rPr>
        <sz val="11"/>
        <color theme="1"/>
        <rFont val="Calibri"/>
        <family val="2"/>
        <scheme val="minor"/>
      </rPr>
      <t xml:space="preserve"> 
Account No:</t>
    </r>
    <r>
      <rPr>
        <b/>
        <sz val="11"/>
        <color theme="1"/>
        <rFont val="Calibri"/>
        <family val="2"/>
        <scheme val="minor"/>
      </rPr>
      <t xml:space="preserve"> 40517510</t>
    </r>
    <r>
      <rPr>
        <sz val="11"/>
        <color theme="1"/>
        <rFont val="Calibri"/>
        <family val="2"/>
        <scheme val="minor"/>
      </rPr>
      <t xml:space="preserve"> and Sort Code: </t>
    </r>
    <r>
      <rPr>
        <b/>
        <sz val="11"/>
        <color theme="1"/>
        <rFont val="Calibri"/>
        <family val="2"/>
        <scheme val="minor"/>
      </rPr>
      <t>23-05-80</t>
    </r>
    <r>
      <rPr>
        <sz val="11"/>
        <color theme="1"/>
        <rFont val="Calibri"/>
        <family val="2"/>
        <scheme val="minor"/>
      </rPr>
      <t xml:space="preserve"> 
Using your Surname, Initials &amp; Lodge Number as a Reference
E.g. "</t>
    </r>
    <r>
      <rPr>
        <b/>
        <i/>
        <sz val="11"/>
        <color theme="1"/>
        <rFont val="Calibri"/>
        <family val="2"/>
        <scheme val="minor"/>
      </rPr>
      <t>SpriggsTP1953</t>
    </r>
    <r>
      <rPr>
        <sz val="11"/>
        <color theme="1"/>
        <rFont val="Calibri"/>
        <family val="2"/>
        <scheme val="minor"/>
      </rPr>
      <t>"</t>
    </r>
  </si>
  <si>
    <r>
      <t xml:space="preserve">Please transfer funds to: </t>
    </r>
    <r>
      <rPr>
        <b/>
        <sz val="11"/>
        <color theme="1"/>
        <rFont val="Calibri"/>
        <family val="2"/>
        <scheme val="minor"/>
      </rPr>
      <t>PGLMMM Benevolent Fund</t>
    </r>
    <r>
      <rPr>
        <sz val="11"/>
        <color theme="1"/>
        <rFont val="Calibri"/>
        <family val="2"/>
        <scheme val="minor"/>
      </rPr>
      <t xml:space="preserve"> 
Account No:</t>
    </r>
    <r>
      <rPr>
        <b/>
        <sz val="11"/>
        <color theme="1"/>
        <rFont val="Calibri"/>
        <family val="2"/>
        <scheme val="minor"/>
      </rPr>
      <t xml:space="preserve"> 40517510</t>
    </r>
    <r>
      <rPr>
        <sz val="11"/>
        <color theme="1"/>
        <rFont val="Calibri"/>
        <family val="2"/>
        <scheme val="minor"/>
      </rPr>
      <t xml:space="preserve"> and Sort Code: </t>
    </r>
    <r>
      <rPr>
        <b/>
        <sz val="11"/>
        <color theme="1"/>
        <rFont val="Calibri"/>
        <family val="2"/>
        <scheme val="minor"/>
      </rPr>
      <t>23-05-80</t>
    </r>
    <r>
      <rPr>
        <sz val="11"/>
        <color theme="1"/>
        <rFont val="Calibri"/>
        <family val="2"/>
        <scheme val="minor"/>
      </rPr>
      <t xml:space="preserve"> 
Using your Surname, Initials &amp; Lodge Number as a Reference
or Lodge Name &amp; Number if paid from Lodge Account
E.g. "SpriggsTP1953" or "Clemency1953"</t>
    </r>
  </si>
  <si>
    <r>
      <t xml:space="preserve">Please set up a Standing Order to: </t>
    </r>
    <r>
      <rPr>
        <b/>
        <sz val="11"/>
        <color theme="1"/>
        <rFont val="Calibri"/>
        <family val="2"/>
        <scheme val="minor"/>
      </rPr>
      <t>PGLMMM Benevolent Fund</t>
    </r>
    <r>
      <rPr>
        <sz val="11"/>
        <color theme="1"/>
        <rFont val="Calibri"/>
        <family val="2"/>
        <scheme val="minor"/>
      </rPr>
      <t xml:space="preserve">
Account No:</t>
    </r>
    <r>
      <rPr>
        <b/>
        <sz val="11"/>
        <color theme="1"/>
        <rFont val="Calibri"/>
        <family val="2"/>
        <scheme val="minor"/>
      </rPr>
      <t xml:space="preserve"> 40517510</t>
    </r>
    <r>
      <rPr>
        <sz val="11"/>
        <color theme="1"/>
        <rFont val="Calibri"/>
        <family val="2"/>
        <scheme val="minor"/>
      </rPr>
      <t xml:space="preserve"> and Sort Code: </t>
    </r>
    <r>
      <rPr>
        <b/>
        <sz val="11"/>
        <color theme="1"/>
        <rFont val="Calibri"/>
        <family val="2"/>
        <scheme val="minor"/>
      </rPr>
      <t>23-05-80</t>
    </r>
    <r>
      <rPr>
        <sz val="11"/>
        <color theme="1"/>
        <rFont val="Calibri"/>
        <family val="2"/>
        <scheme val="minor"/>
      </rPr>
      <t xml:space="preserve"> 
Using your Surname, Initials &amp; Lodge Number as a Reference
or Lodge Name &amp; Number if paid from Lodge Account
E.g. "SpriggsTP1953" or "Clemency1953"</t>
    </r>
  </si>
  <si>
    <r>
      <t xml:space="preserve">* </t>
    </r>
    <r>
      <rPr>
        <sz val="9"/>
        <color theme="0" tint="-0.499984740745262"/>
        <rFont val="Calibri"/>
        <family val="2"/>
        <scheme val="minor"/>
      </rPr>
      <t>please note that Metro Bank do not currently belong to the verification process so there may be a "Can't Confirm" message if/when you set up on-line.</t>
    </r>
  </si>
  <si>
    <r>
      <rPr>
        <sz val="10"/>
        <color rgb="FF1D398C"/>
        <rFont val="Calibri"/>
        <family val="2"/>
        <scheme val="minor"/>
      </rPr>
      <t>Please consider using one of the other options where possible. If cash is the only option however, please send an email to</t>
    </r>
    <r>
      <rPr>
        <sz val="11"/>
        <color theme="1"/>
        <rFont val="Calibri"/>
        <family val="2"/>
        <scheme val="minor"/>
      </rPr>
      <t xml:space="preserve"> </t>
    </r>
    <r>
      <rPr>
        <b/>
        <u/>
        <sz val="11"/>
        <color theme="1"/>
        <rFont val="Calibri"/>
        <family val="2"/>
        <scheme val="minor"/>
      </rPr>
      <t>tim.spriggs@bt.com</t>
    </r>
    <r>
      <rPr>
        <sz val="11"/>
        <color theme="1"/>
        <rFont val="Calibri"/>
        <family val="2"/>
        <scheme val="minor"/>
      </rPr>
      <t xml:space="preserve"> </t>
    </r>
    <r>
      <rPr>
        <sz val="10"/>
        <color rgb="FF1D398C"/>
        <rFont val="Calibri"/>
        <family val="2"/>
        <scheme val="minor"/>
      </rPr>
      <t>confirming:</t>
    </r>
  </si>
  <si>
    <t>Secretary / Scribe</t>
  </si>
  <si>
    <r>
      <t xml:space="preserve">Please consider using one of the other payment options. 
However, if you have to pay by Cash, please email </t>
    </r>
    <r>
      <rPr>
        <b/>
        <u/>
        <sz val="11"/>
        <color theme="1"/>
        <rFont val="Calibri"/>
        <family val="2"/>
        <scheme val="minor"/>
      </rPr>
      <t>tim.spriggs@bt.com</t>
    </r>
    <r>
      <rPr>
        <sz val="11"/>
        <color theme="1"/>
        <rFont val="Calibri"/>
        <family val="2"/>
        <scheme val="minor"/>
      </rPr>
      <t xml:space="preserve"> 
confirming who you have paid the cash to, how much you paid them, as well as where and when you paid them.</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</si>
</sst>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64" formatCode="dd\ mmmm\ yyyy"/>
    <numFmt numFmtId="165" formatCode="&quot;£&quot;#,##0.00"/>
    <numFmt numFmtId="166" formatCode="&quot;£&quot;#,##0"/>
  </numFmts>
  <fonts count="37" x14ac:knownFonts="1">
    <font>
      <sz val="11"/>
      <color theme="1"/>
      <name val="Calibri"/>
      <family val="2"/>
      <scheme val="minor"/>
    </font>
    <font>
      <b/>
      <u/>
      <sz val="11"/>
      <color theme="1"/>
      <name val="Calibri"/>
      <family val="2"/>
      <scheme val="minor"/>
    </font>
    <font>
      <u/>
      <sz val="11"/>
      <color theme="1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rgb="FFFFFFFF"/>
      <name val="Arial"/>
      <family val="2"/>
    </font>
    <font>
      <sz val="12"/>
      <color theme="1"/>
      <name val="Calibri"/>
      <family val="2"/>
      <scheme val="minor"/>
    </font>
    <font>
      <b/>
      <sz val="14"/>
      <color theme="1"/>
      <name val="Calibri"/>
      <family val="2"/>
      <scheme val="minor"/>
    </font>
    <font>
      <b/>
      <sz val="12"/>
      <color theme="1"/>
      <name val="Calibri"/>
      <family val="2"/>
      <scheme val="minor"/>
    </font>
    <font>
      <b/>
      <sz val="14"/>
      <color rgb="FF1D398C"/>
      <name val="Calibri"/>
      <family val="2"/>
      <scheme val="minor"/>
    </font>
    <font>
      <b/>
      <sz val="12"/>
      <color rgb="FF1D398C"/>
      <name val="Calibri"/>
      <family val="2"/>
      <scheme val="minor"/>
    </font>
    <font>
      <b/>
      <sz val="11"/>
      <color rgb="FFFF0000"/>
      <name val="Calibri"/>
      <family val="2"/>
      <scheme val="minor"/>
    </font>
    <font>
      <sz val="11"/>
      <color theme="0" tint="-0.499984740745262"/>
      <name val="Calibri"/>
      <family val="2"/>
      <scheme val="minor"/>
    </font>
    <font>
      <b/>
      <sz val="18"/>
      <color rgb="FF1D398C"/>
      <name val="Calibri"/>
      <family val="2"/>
      <scheme val="minor"/>
    </font>
    <font>
      <b/>
      <sz val="20"/>
      <color rgb="FF1D398C"/>
      <name val="Calibri"/>
      <family val="2"/>
      <scheme val="minor"/>
    </font>
    <font>
      <sz val="11"/>
      <color rgb="FF1D398C"/>
      <name val="Calibri"/>
      <family val="2"/>
      <scheme val="minor"/>
    </font>
    <font>
      <sz val="11"/>
      <color rgb="FF777777"/>
      <name val="Calibri"/>
      <family val="2"/>
      <scheme val="minor"/>
    </font>
    <font>
      <sz val="12"/>
      <color rgb="FF1D398C"/>
      <name val="Calibri"/>
      <family val="2"/>
      <scheme val="minor"/>
    </font>
    <font>
      <sz val="14"/>
      <color theme="1"/>
      <name val="Calibri"/>
      <family val="2"/>
      <scheme val="minor"/>
    </font>
    <font>
      <b/>
      <i/>
      <sz val="11"/>
      <color theme="1"/>
      <name val="Calibri"/>
      <family val="2"/>
      <scheme val="minor"/>
    </font>
    <font>
      <sz val="9"/>
      <color theme="1"/>
      <name val="Calibri"/>
      <family val="2"/>
      <scheme val="minor"/>
    </font>
    <font>
      <sz val="9"/>
      <color theme="0"/>
      <name val="Calibri"/>
      <family val="2"/>
      <scheme val="minor"/>
    </font>
    <font>
      <u/>
      <sz val="12"/>
      <color rgb="FF1D398C"/>
      <name val="Calibri"/>
      <family val="2"/>
      <scheme val="minor"/>
    </font>
    <font>
      <b/>
      <u/>
      <sz val="20"/>
      <color rgb="FF1D398C"/>
      <name val="Calibri"/>
      <family val="2"/>
      <scheme val="minor"/>
    </font>
    <font>
      <sz val="8"/>
      <color theme="0"/>
      <name val="Calibri"/>
      <family val="2"/>
      <scheme val="minor"/>
    </font>
    <font>
      <sz val="11"/>
      <color rgb="FFFF0000"/>
      <name val="Calibri"/>
      <family val="2"/>
      <scheme val="minor"/>
    </font>
    <font>
      <sz val="8"/>
      <color rgb="FFFF0000"/>
      <name val="Calibri"/>
      <family val="2"/>
      <scheme val="minor"/>
    </font>
    <font>
      <b/>
      <u/>
      <sz val="12"/>
      <color rgb="FF1D398C"/>
      <name val="Calibri"/>
      <family val="2"/>
      <scheme val="minor"/>
    </font>
    <font>
      <b/>
      <sz val="12"/>
      <name val="Calibri"/>
      <family val="2"/>
      <scheme val="minor"/>
    </font>
    <font>
      <sz val="10"/>
      <color rgb="FF1D398C"/>
      <name val="Calibri"/>
      <family val="2"/>
      <scheme val="minor"/>
    </font>
    <font>
      <b/>
      <sz val="11"/>
      <name val="Calibri"/>
      <family val="2"/>
      <scheme val="minor"/>
    </font>
    <font>
      <b/>
      <sz val="11"/>
      <color rgb="FF00B050"/>
      <name val="Calibri"/>
      <family val="2"/>
      <scheme val="minor"/>
    </font>
    <font>
      <sz val="9"/>
      <color rgb="FFFF0000"/>
      <name val="Calibri"/>
      <family val="2"/>
      <scheme val="minor"/>
    </font>
    <font>
      <b/>
      <sz val="8"/>
      <color rgb="FF1D398C"/>
      <name val="Calibri"/>
      <family val="2"/>
      <scheme val="minor"/>
    </font>
    <font>
      <sz val="12"/>
      <color rgb="FFFF0000"/>
      <name val="Calibri"/>
      <family val="2"/>
      <scheme val="minor"/>
    </font>
    <font>
      <sz val="9"/>
      <color theme="0" tint="-0.499984740745262"/>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rgb="FFFFFFFF"/>
        <bgColor indexed="64"/>
      </patternFill>
    </fill>
    <fill>
      <patternFill patternType="solid">
        <fgColor rgb="FF0072AC"/>
        <bgColor indexed="64"/>
      </patternFill>
    </fill>
    <fill>
      <patternFill patternType="solid">
        <fgColor rgb="FF7030A0"/>
        <bgColor indexed="64"/>
      </patternFill>
    </fill>
    <fill>
      <patternFill patternType="solid">
        <fgColor rgb="FFD0D0D0"/>
        <bgColor indexed="64"/>
      </patternFill>
    </fill>
    <fill>
      <patternFill patternType="solid">
        <fgColor theme="0"/>
        <bgColor indexed="64"/>
      </patternFill>
    </fill>
    <fill>
      <patternFill patternType="solid">
        <fgColor rgb="FF7F133C"/>
        <bgColor indexed="64"/>
      </patternFill>
    </fill>
    <fill>
      <patternFill patternType="solid">
        <fgColor rgb="FF2839AB"/>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right style="medium">
        <color rgb="FFFFC000"/>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style="thin">
        <color rgb="FFFFC000"/>
      </left>
      <right/>
      <top style="thin">
        <color rgb="FFFFC000"/>
      </top>
      <bottom/>
      <diagonal/>
    </border>
    <border>
      <left/>
      <right/>
      <top style="thin">
        <color rgb="FFFFC000"/>
      </top>
      <bottom/>
      <diagonal/>
    </border>
    <border>
      <left/>
      <right style="thin">
        <color rgb="FFFFC000"/>
      </right>
      <top style="thin">
        <color rgb="FFFFC000"/>
      </top>
      <bottom/>
      <diagonal/>
    </border>
    <border>
      <left style="thin">
        <color rgb="FFFFC000"/>
      </left>
      <right/>
      <top/>
      <bottom/>
      <diagonal/>
    </border>
    <border>
      <left/>
      <right style="thin">
        <color rgb="FFFFC000"/>
      </right>
      <top/>
      <bottom/>
      <diagonal/>
    </border>
    <border>
      <left style="thin">
        <color rgb="FFFFC000"/>
      </left>
      <right/>
      <top/>
      <bottom style="thin">
        <color rgb="FFFFC000"/>
      </bottom>
      <diagonal/>
    </border>
    <border>
      <left/>
      <right/>
      <top/>
      <bottom style="thin">
        <color rgb="FFFFC000"/>
      </bottom>
      <diagonal/>
    </border>
    <border>
      <left/>
      <right style="thin">
        <color rgb="FFFFC000"/>
      </right>
      <top/>
      <bottom style="thin">
        <color rgb="FFFFC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231">
    <xf numFmtId="0" fontId="0" fillId="0" borderId="0" xfId="0"/>
    <xf numFmtId="0" fontId="0" fillId="0" borderId="0" xfId="0" applyFont="1"/>
    <xf numFmtId="0" fontId="0" fillId="7" borderId="0" xfId="0" applyFill="1" applyBorder="1" applyAlignment="1">
      <alignment horizontal="left" vertical="center"/>
    </xf>
    <xf numFmtId="0" fontId="0" fillId="7" borderId="0" xfId="0" applyFill="1" applyBorder="1" applyAlignment="1">
      <alignment horizontal="center"/>
    </xf>
    <xf numFmtId="0" fontId="0" fillId="7" borderId="0" xfId="0" applyFill="1" applyBorder="1"/>
    <xf numFmtId="0" fontId="8" fillId="7" borderId="0" xfId="0" applyFont="1" applyFill="1" applyBorder="1" applyAlignment="1">
      <alignment horizontal="right"/>
    </xf>
    <xf numFmtId="0" fontId="5" fillId="7" borderId="0" xfId="0" applyFont="1" applyFill="1" applyBorder="1"/>
    <xf numFmtId="0" fontId="4" fillId="7" borderId="0" xfId="0" applyFont="1" applyFill="1" applyBorder="1" applyAlignment="1">
      <alignment horizontal="right"/>
    </xf>
    <xf numFmtId="0" fontId="9" fillId="7" borderId="0" xfId="0" applyFont="1" applyFill="1" applyBorder="1" applyAlignment="1">
      <alignment horizontal="right"/>
    </xf>
    <xf numFmtId="0" fontId="0" fillId="7" borderId="0" xfId="0" applyFont="1" applyFill="1" applyBorder="1"/>
    <xf numFmtId="0" fontId="0" fillId="6" borderId="0" xfId="0" applyFill="1"/>
    <xf numFmtId="0" fontId="0" fillId="6" borderId="0" xfId="0" applyFont="1" applyFill="1"/>
    <xf numFmtId="0" fontId="11" fillId="7" borderId="0" xfId="0" applyFont="1" applyFill="1" applyBorder="1" applyAlignment="1">
      <alignment horizontal="right"/>
    </xf>
    <xf numFmtId="6" fontId="0" fillId="7" borderId="1" xfId="0" applyNumberFormat="1" applyFill="1" applyBorder="1" applyAlignment="1">
      <alignment horizontal="center"/>
    </xf>
    <xf numFmtId="0" fontId="12" fillId="7" borderId="0" xfId="0" applyFont="1" applyFill="1" applyBorder="1"/>
    <xf numFmtId="6" fontId="13" fillId="7" borderId="0" xfId="0" applyNumberFormat="1" applyFont="1" applyFill="1" applyBorder="1"/>
    <xf numFmtId="0" fontId="13" fillId="7" borderId="0" xfId="0" applyFont="1" applyFill="1" applyBorder="1"/>
    <xf numFmtId="165" fontId="3" fillId="7" borderId="0" xfId="0" applyNumberFormat="1" applyFont="1" applyFill="1" applyBorder="1"/>
    <xf numFmtId="0" fontId="0" fillId="7" borderId="0" xfId="0" applyFont="1" applyFill="1" applyBorder="1" applyAlignment="1">
      <alignment horizontal="right"/>
    </xf>
    <xf numFmtId="0" fontId="1" fillId="7" borderId="0" xfId="0" applyFont="1" applyFill="1" applyBorder="1" applyAlignment="1">
      <alignment horizontal="center"/>
    </xf>
    <xf numFmtId="166" fontId="1" fillId="7" borderId="0" xfId="0" applyNumberFormat="1" applyFont="1" applyFill="1" applyBorder="1" applyAlignment="1">
      <alignment horizontal="center"/>
    </xf>
    <xf numFmtId="0" fontId="17" fillId="3" borderId="1" xfId="0" applyFont="1" applyFill="1" applyBorder="1" applyAlignment="1">
      <alignment horizontal="center" vertical="center" wrapText="1"/>
    </xf>
    <xf numFmtId="0" fontId="5" fillId="5" borderId="1" xfId="0" applyFont="1" applyFill="1" applyBorder="1"/>
    <xf numFmtId="0" fontId="0" fillId="2" borderId="1" xfId="0" applyFont="1" applyFill="1" applyBorder="1"/>
    <xf numFmtId="0" fontId="0" fillId="0" borderId="1" xfId="0" applyFont="1" applyBorder="1"/>
    <xf numFmtId="0" fontId="6" fillId="4" borderId="1" xfId="0" applyFont="1" applyFill="1" applyBorder="1" applyAlignment="1">
      <alignment horizontal="center" vertical="center" wrapText="1"/>
    </xf>
    <xf numFmtId="0" fontId="0" fillId="0" borderId="1" xfId="0" applyFont="1" applyBorder="1" applyAlignment="1">
      <alignment horizontal="center"/>
    </xf>
    <xf numFmtId="166" fontId="5" fillId="7" borderId="0" xfId="0" applyNumberFormat="1" applyFont="1" applyFill="1" applyBorder="1"/>
    <xf numFmtId="0" fontId="18" fillId="7" borderId="0" xfId="0" applyFont="1" applyFill="1" applyBorder="1" applyAlignment="1">
      <alignment horizontal="right"/>
    </xf>
    <xf numFmtId="0" fontId="7" fillId="7" borderId="0" xfId="0" applyFont="1" applyFill="1" applyBorder="1" applyAlignment="1">
      <alignment horizontal="right"/>
    </xf>
    <xf numFmtId="0" fontId="19" fillId="6" borderId="0" xfId="0" applyFont="1" applyFill="1"/>
    <xf numFmtId="0" fontId="1" fillId="7" borderId="8" xfId="0" applyFont="1" applyFill="1" applyBorder="1" applyAlignment="1">
      <alignment horizontal="right"/>
    </xf>
    <xf numFmtId="0" fontId="21" fillId="7" borderId="0" xfId="0" applyFont="1" applyFill="1" applyBorder="1" applyAlignment="1">
      <alignment vertical="top" wrapText="1"/>
    </xf>
    <xf numFmtId="0" fontId="0" fillId="7" borderId="9" xfId="0" applyFill="1" applyBorder="1"/>
    <xf numFmtId="0" fontId="0" fillId="7" borderId="10" xfId="0" applyFill="1" applyBorder="1"/>
    <xf numFmtId="0" fontId="0" fillId="7" borderId="11" xfId="0" applyFill="1" applyBorder="1"/>
    <xf numFmtId="0" fontId="0" fillId="7" borderId="12" xfId="0" applyFill="1" applyBorder="1"/>
    <xf numFmtId="0" fontId="0" fillId="7" borderId="13" xfId="0" applyFill="1" applyBorder="1"/>
    <xf numFmtId="0" fontId="16" fillId="7" borderId="12" xfId="0" applyFont="1" applyFill="1" applyBorder="1" applyAlignment="1"/>
    <xf numFmtId="0" fontId="0" fillId="7" borderId="12" xfId="0" applyFont="1" applyFill="1" applyBorder="1" applyAlignment="1">
      <alignment horizontal="right"/>
    </xf>
    <xf numFmtId="0" fontId="11" fillId="7" borderId="12" xfId="0" applyFont="1" applyFill="1" applyBorder="1" applyAlignment="1"/>
    <xf numFmtId="0" fontId="9" fillId="7" borderId="12" xfId="0" applyFont="1" applyFill="1" applyBorder="1" applyAlignment="1">
      <alignment horizontal="right"/>
    </xf>
    <xf numFmtId="0" fontId="0" fillId="7" borderId="14" xfId="0" applyFill="1" applyBorder="1"/>
    <xf numFmtId="0" fontId="0" fillId="7" borderId="15" xfId="0" applyFill="1" applyBorder="1"/>
    <xf numFmtId="0" fontId="0" fillId="7" borderId="15" xfId="0" applyFont="1" applyFill="1" applyBorder="1"/>
    <xf numFmtId="0" fontId="0" fillId="7" borderId="16" xfId="0" applyFill="1" applyBorder="1"/>
    <xf numFmtId="0" fontId="0" fillId="8" borderId="9" xfId="0" applyFill="1" applyBorder="1"/>
    <xf numFmtId="0" fontId="0" fillId="8" borderId="10" xfId="0" applyFill="1" applyBorder="1"/>
    <xf numFmtId="0" fontId="0" fillId="8" borderId="11" xfId="0" applyFill="1" applyBorder="1"/>
    <xf numFmtId="0" fontId="0" fillId="8" borderId="12" xfId="0" applyFill="1" applyBorder="1"/>
    <xf numFmtId="0" fontId="0" fillId="9" borderId="0" xfId="0" applyFill="1" applyBorder="1"/>
    <xf numFmtId="0" fontId="0" fillId="8" borderId="13" xfId="0" applyFill="1" applyBorder="1"/>
    <xf numFmtId="0" fontId="0" fillId="8" borderId="0" xfId="0" applyFill="1" applyBorder="1"/>
    <xf numFmtId="0" fontId="19" fillId="8" borderId="12" xfId="0" applyFont="1" applyFill="1" applyBorder="1"/>
    <xf numFmtId="0" fontId="19" fillId="9" borderId="0" xfId="0" applyFont="1" applyFill="1" applyBorder="1"/>
    <xf numFmtId="0" fontId="19" fillId="8" borderId="0" xfId="0" applyFont="1" applyFill="1" applyBorder="1"/>
    <xf numFmtId="0" fontId="19" fillId="8" borderId="13" xfId="0" applyFont="1" applyFill="1" applyBorder="1"/>
    <xf numFmtId="0" fontId="0" fillId="8" borderId="0" xfId="0" applyFont="1" applyFill="1" applyBorder="1"/>
    <xf numFmtId="0" fontId="0" fillId="9" borderId="0" xfId="0" applyFont="1" applyFill="1" applyBorder="1"/>
    <xf numFmtId="0" fontId="0" fillId="8" borderId="14" xfId="0" applyFill="1" applyBorder="1"/>
    <xf numFmtId="0" fontId="0" fillId="8" borderId="15" xfId="0" applyFill="1" applyBorder="1"/>
    <xf numFmtId="0" fontId="0" fillId="8" borderId="15" xfId="0" applyFont="1" applyFill="1" applyBorder="1"/>
    <xf numFmtId="0" fontId="0" fillId="8" borderId="16" xfId="0" applyFill="1" applyBorder="1"/>
    <xf numFmtId="0" fontId="14" fillId="9" borderId="0" xfId="0" applyFont="1" applyFill="1" applyBorder="1" applyAlignment="1">
      <alignment horizontal="center"/>
    </xf>
    <xf numFmtId="0" fontId="10" fillId="9" borderId="0" xfId="0" applyFont="1" applyFill="1" applyBorder="1" applyAlignment="1">
      <alignment horizontal="center"/>
    </xf>
    <xf numFmtId="0" fontId="0" fillId="6" borderId="0" xfId="0" applyFill="1" applyBorder="1"/>
    <xf numFmtId="0" fontId="14" fillId="6" borderId="0" xfId="0" applyFont="1" applyFill="1" applyBorder="1" applyAlignment="1">
      <alignment horizontal="center"/>
    </xf>
    <xf numFmtId="0" fontId="10" fillId="6" borderId="0" xfId="0" applyFont="1" applyFill="1" applyBorder="1" applyAlignment="1">
      <alignment horizontal="center"/>
    </xf>
    <xf numFmtId="0" fontId="14" fillId="8" borderId="0" xfId="0" applyFont="1" applyFill="1" applyBorder="1" applyAlignment="1">
      <alignment horizontal="center"/>
    </xf>
    <xf numFmtId="0" fontId="10" fillId="8" borderId="0" xfId="0" applyFont="1" applyFill="1" applyBorder="1" applyAlignment="1">
      <alignment horizontal="center"/>
    </xf>
    <xf numFmtId="0" fontId="14" fillId="8" borderId="13" xfId="0" applyFont="1" applyFill="1" applyBorder="1" applyAlignment="1">
      <alignment horizontal="center"/>
    </xf>
    <xf numFmtId="0" fontId="10" fillId="8" borderId="13" xfId="0" applyFont="1" applyFill="1" applyBorder="1" applyAlignment="1">
      <alignment horizontal="center"/>
    </xf>
    <xf numFmtId="0" fontId="14" fillId="8" borderId="12" xfId="0" applyFont="1" applyFill="1" applyBorder="1" applyAlignment="1">
      <alignment horizontal="center"/>
    </xf>
    <xf numFmtId="0" fontId="10" fillId="8" borderId="12" xfId="0" applyFont="1" applyFill="1" applyBorder="1" applyAlignment="1">
      <alignment horizontal="center"/>
    </xf>
    <xf numFmtId="0" fontId="11" fillId="7" borderId="0" xfId="0" applyFont="1" applyFill="1" applyBorder="1" applyAlignment="1"/>
    <xf numFmtId="0" fontId="18" fillId="7" borderId="0" xfId="0" applyFont="1" applyFill="1" applyBorder="1" applyAlignment="1"/>
    <xf numFmtId="0" fontId="7" fillId="7" borderId="12" xfId="0" applyFont="1" applyFill="1" applyBorder="1"/>
    <xf numFmtId="0" fontId="7" fillId="7" borderId="13" xfId="0" applyFont="1" applyFill="1" applyBorder="1"/>
    <xf numFmtId="0" fontId="7" fillId="7" borderId="14" xfId="0" applyFont="1" applyFill="1" applyBorder="1"/>
    <xf numFmtId="0" fontId="7" fillId="7" borderId="15" xfId="0" applyFont="1" applyFill="1" applyBorder="1"/>
    <xf numFmtId="0" fontId="7" fillId="7" borderId="16" xfId="0" applyFont="1" applyFill="1" applyBorder="1"/>
    <xf numFmtId="0" fontId="0" fillId="7" borderId="1" xfId="0" applyFill="1" applyBorder="1" applyAlignment="1" applyProtection="1">
      <protection locked="0"/>
    </xf>
    <xf numFmtId="0" fontId="0" fillId="7" borderId="1" xfId="0" applyFill="1" applyBorder="1" applyAlignment="1" applyProtection="1">
      <alignment horizontal="center"/>
      <protection locked="0"/>
    </xf>
    <xf numFmtId="0" fontId="18" fillId="7" borderId="0" xfId="0" applyFont="1" applyFill="1" applyBorder="1" applyAlignment="1">
      <alignment horizontal="left"/>
    </xf>
    <xf numFmtId="0" fontId="2" fillId="7" borderId="0" xfId="1" applyFill="1" applyAlignment="1" applyProtection="1">
      <alignment horizontal="center"/>
      <protection locked="0"/>
    </xf>
    <xf numFmtId="0" fontId="18" fillId="7" borderId="0" xfId="0" applyFont="1" applyFill="1" applyBorder="1" applyAlignment="1">
      <alignment horizontal="center"/>
    </xf>
    <xf numFmtId="0" fontId="10" fillId="7" borderId="0" xfId="0" applyFont="1" applyFill="1" applyBorder="1" applyAlignment="1">
      <alignment horizontal="left"/>
    </xf>
    <xf numFmtId="0" fontId="11" fillId="7" borderId="0" xfId="0" applyFont="1" applyFill="1" applyBorder="1" applyAlignment="1">
      <alignment horizontal="left"/>
    </xf>
    <xf numFmtId="0" fontId="0" fillId="7" borderId="1" xfId="0" applyFill="1" applyBorder="1" applyAlignment="1" applyProtection="1">
      <alignment horizontal="center"/>
      <protection locked="0"/>
    </xf>
    <xf numFmtId="0" fontId="11" fillId="7" borderId="0" xfId="0" applyFont="1" applyFill="1" applyBorder="1" applyAlignment="1">
      <alignment horizontal="right"/>
    </xf>
    <xf numFmtId="6" fontId="0" fillId="7" borderId="1" xfId="0" applyNumberFormat="1" applyFill="1" applyBorder="1" applyAlignment="1">
      <alignment horizontal="center"/>
    </xf>
    <xf numFmtId="0" fontId="2" fillId="7" borderId="0" xfId="1" applyFill="1" applyBorder="1" applyAlignment="1" applyProtection="1"/>
    <xf numFmtId="0" fontId="0" fillId="7" borderId="0" xfId="0" applyFill="1"/>
    <xf numFmtId="0" fontId="28" fillId="7" borderId="0" xfId="0" applyFont="1" applyFill="1" applyBorder="1" applyAlignment="1"/>
    <xf numFmtId="0" fontId="28" fillId="7" borderId="0" xfId="0" applyFont="1" applyFill="1" applyBorder="1" applyAlignment="1">
      <alignment horizontal="center"/>
    </xf>
    <xf numFmtId="0" fontId="18" fillId="7" borderId="0" xfId="0" applyFont="1" applyFill="1" applyBorder="1" applyAlignment="1">
      <alignment vertical="top" wrapText="1"/>
    </xf>
    <xf numFmtId="0" fontId="29" fillId="7" borderId="0" xfId="0" applyFont="1" applyFill="1" applyBorder="1" applyAlignment="1">
      <alignment vertical="top" wrapText="1"/>
    </xf>
    <xf numFmtId="0" fontId="31" fillId="7" borderId="0" xfId="0" applyFont="1" applyFill="1" applyBorder="1" applyAlignment="1">
      <alignment vertical="top" wrapText="1"/>
    </xf>
    <xf numFmtId="0" fontId="0" fillId="7" borderId="0" xfId="0" applyFill="1" applyBorder="1" applyAlignment="1">
      <alignment horizontal="center" vertical="top" wrapText="1"/>
    </xf>
    <xf numFmtId="0" fontId="0" fillId="6" borderId="0" xfId="0" applyFill="1" applyAlignment="1">
      <alignment horizontal="center" vertical="center"/>
    </xf>
    <xf numFmtId="0" fontId="0" fillId="8" borderId="10" xfId="0" applyFill="1" applyBorder="1" applyAlignment="1">
      <alignment horizontal="center" vertical="center"/>
    </xf>
    <xf numFmtId="0" fontId="0" fillId="9" borderId="0" xfId="0" applyFill="1" applyBorder="1" applyAlignment="1">
      <alignment horizontal="center" vertical="center"/>
    </xf>
    <xf numFmtId="0" fontId="0" fillId="8" borderId="0" xfId="0" applyFill="1" applyBorder="1" applyAlignment="1">
      <alignment horizontal="center" vertical="center"/>
    </xf>
    <xf numFmtId="0" fontId="0" fillId="7" borderId="10" xfId="0" applyFill="1" applyBorder="1" applyAlignment="1">
      <alignment horizontal="center" vertical="center"/>
    </xf>
    <xf numFmtId="0" fontId="0" fillId="7" borderId="0" xfId="0" applyFill="1" applyBorder="1" applyAlignment="1">
      <alignment horizontal="center" vertical="center"/>
    </xf>
    <xf numFmtId="0" fontId="0" fillId="7" borderId="1" xfId="0" applyFill="1" applyBorder="1" applyAlignment="1">
      <alignment horizontal="center" vertical="center"/>
    </xf>
    <xf numFmtId="0" fontId="0" fillId="8" borderId="15" xfId="0" applyFill="1" applyBorder="1" applyAlignment="1">
      <alignment horizontal="center" vertical="center"/>
    </xf>
    <xf numFmtId="0" fontId="0" fillId="0" borderId="1" xfId="0" applyFont="1" applyBorder="1" applyAlignment="1">
      <alignment wrapText="1"/>
    </xf>
    <xf numFmtId="0" fontId="0" fillId="0" borderId="1" xfId="0" applyFont="1" applyFill="1" applyBorder="1"/>
    <xf numFmtId="0" fontId="0" fillId="7" borderId="17" xfId="0" applyFill="1" applyBorder="1"/>
    <xf numFmtId="0" fontId="0" fillId="7" borderId="18" xfId="0" applyFill="1" applyBorder="1"/>
    <xf numFmtId="0" fontId="0" fillId="7" borderId="19" xfId="0" applyFill="1" applyBorder="1"/>
    <xf numFmtId="0" fontId="0" fillId="7" borderId="20" xfId="0" applyFill="1" applyBorder="1"/>
    <xf numFmtId="0" fontId="0" fillId="7" borderId="21" xfId="0" applyFill="1" applyBorder="1"/>
    <xf numFmtId="0" fontId="11" fillId="7" borderId="20" xfId="0" applyFont="1" applyFill="1" applyBorder="1" applyAlignment="1"/>
    <xf numFmtId="0" fontId="4" fillId="7" borderId="20" xfId="0" applyFont="1" applyFill="1" applyBorder="1" applyAlignment="1">
      <alignment horizontal="right"/>
    </xf>
    <xf numFmtId="0" fontId="9" fillId="7" borderId="20" xfId="0" applyFont="1" applyFill="1" applyBorder="1" applyAlignment="1">
      <alignment horizontal="right"/>
    </xf>
    <xf numFmtId="0" fontId="0" fillId="7" borderId="22" xfId="0" applyFill="1" applyBorder="1"/>
    <xf numFmtId="0" fontId="0" fillId="7" borderId="24" xfId="0" applyFill="1" applyBorder="1"/>
    <xf numFmtId="0" fontId="13" fillId="7" borderId="0" xfId="0" applyFont="1" applyFill="1" applyBorder="1" applyAlignment="1">
      <alignment vertical="top" wrapText="1"/>
    </xf>
    <xf numFmtId="0" fontId="3" fillId="7" borderId="0" xfId="0" applyFont="1" applyFill="1" applyBorder="1"/>
    <xf numFmtId="0" fontId="4" fillId="7" borderId="0" xfId="0" applyFont="1" applyFill="1" applyBorder="1" applyAlignment="1">
      <alignment horizontal="center" vertical="top" wrapText="1"/>
    </xf>
    <xf numFmtId="0" fontId="27" fillId="7" borderId="0" xfId="0" applyFont="1" applyFill="1" applyBorder="1" applyAlignment="1">
      <alignment vertical="center" wrapText="1"/>
    </xf>
    <xf numFmtId="0" fontId="2" fillId="0" borderId="0" xfId="1" applyProtection="1">
      <protection locked="0"/>
    </xf>
    <xf numFmtId="0" fontId="16" fillId="7" borderId="0" xfId="1" applyFont="1" applyFill="1" applyAlignment="1" applyProtection="1">
      <alignment horizontal="left"/>
    </xf>
    <xf numFmtId="0" fontId="16" fillId="7" borderId="0" xfId="1" applyFont="1" applyFill="1" applyBorder="1" applyAlignment="1" applyProtection="1"/>
    <xf numFmtId="0" fontId="18" fillId="7" borderId="0" xfId="0" applyFont="1" applyFill="1" applyBorder="1" applyAlignment="1" applyProtection="1"/>
    <xf numFmtId="0" fontId="24" fillId="7" borderId="0" xfId="0" applyFont="1" applyFill="1" applyBorder="1" applyAlignment="1">
      <alignment horizontal="center"/>
    </xf>
    <xf numFmtId="0" fontId="18" fillId="7" borderId="0" xfId="0" applyFont="1" applyFill="1" applyBorder="1" applyAlignment="1">
      <alignment horizontal="center"/>
    </xf>
    <xf numFmtId="0" fontId="2" fillId="7" borderId="0" xfId="1" applyFill="1" applyBorder="1" applyAlignment="1" applyProtection="1">
      <alignment horizontal="center"/>
      <protection locked="0"/>
    </xf>
    <xf numFmtId="0" fontId="34" fillId="7" borderId="0" xfId="0" applyFont="1" applyFill="1" applyBorder="1" applyAlignment="1">
      <alignment horizontal="center"/>
    </xf>
    <xf numFmtId="0" fontId="28" fillId="7" borderId="25" xfId="0" applyFont="1" applyFill="1" applyBorder="1" applyAlignment="1">
      <alignment horizontal="center"/>
    </xf>
    <xf numFmtId="0" fontId="28" fillId="7" borderId="8" xfId="0" applyFont="1" applyFill="1" applyBorder="1" applyAlignment="1">
      <alignment horizontal="center"/>
    </xf>
    <xf numFmtId="0" fontId="28" fillId="7" borderId="26" xfId="0" applyFont="1" applyFill="1" applyBorder="1" applyAlignment="1">
      <alignment horizontal="center"/>
    </xf>
    <xf numFmtId="0" fontId="0" fillId="7" borderId="27" xfId="0" applyFill="1" applyBorder="1" applyAlignment="1">
      <alignment horizontal="center" vertical="center" wrapText="1"/>
    </xf>
    <xf numFmtId="0" fontId="0" fillId="7" borderId="0" xfId="0" applyFill="1" applyBorder="1" applyAlignment="1">
      <alignment horizontal="center" vertical="center" wrapText="1"/>
    </xf>
    <xf numFmtId="0" fontId="0" fillId="7" borderId="28" xfId="0" applyFill="1" applyBorder="1" applyAlignment="1">
      <alignment horizontal="center" vertical="center" wrapText="1"/>
    </xf>
    <xf numFmtId="0" fontId="4" fillId="7" borderId="29" xfId="0" applyFont="1" applyFill="1" applyBorder="1" applyAlignment="1">
      <alignment horizontal="center" vertical="top" wrapText="1"/>
    </xf>
    <xf numFmtId="0" fontId="4" fillId="7" borderId="7" xfId="0" applyFont="1" applyFill="1" applyBorder="1" applyAlignment="1">
      <alignment horizontal="center" vertical="top" wrapText="1"/>
    </xf>
    <xf numFmtId="0" fontId="4" fillId="7" borderId="30" xfId="0" applyFont="1" applyFill="1" applyBorder="1" applyAlignment="1">
      <alignment horizontal="center" vertical="top" wrapText="1"/>
    </xf>
    <xf numFmtId="0" fontId="33" fillId="7" borderId="27" xfId="0" applyFont="1" applyFill="1" applyBorder="1" applyAlignment="1">
      <alignment horizontal="left" vertical="top" wrapText="1" indent="2"/>
    </xf>
    <xf numFmtId="0" fontId="33" fillId="7" borderId="0" xfId="0" applyFont="1" applyFill="1" applyBorder="1" applyAlignment="1">
      <alignment horizontal="left" vertical="top" wrapText="1" indent="2"/>
    </xf>
    <xf numFmtId="0" fontId="18" fillId="7" borderId="0" xfId="0" applyFont="1" applyFill="1" applyBorder="1" applyAlignment="1">
      <alignment horizontal="left"/>
    </xf>
    <xf numFmtId="0" fontId="16" fillId="7" borderId="27" xfId="0" applyFont="1" applyFill="1" applyBorder="1" applyAlignment="1">
      <alignment horizontal="center" vertical="top" wrapText="1"/>
    </xf>
    <xf numFmtId="0" fontId="16" fillId="7" borderId="0" xfId="0" applyFont="1" applyFill="1" applyBorder="1" applyAlignment="1">
      <alignment horizontal="center" vertical="top" wrapText="1"/>
    </xf>
    <xf numFmtId="0" fontId="16" fillId="7" borderId="28" xfId="0" applyFont="1" applyFill="1" applyBorder="1" applyAlignment="1">
      <alignment horizontal="center" vertical="top" wrapText="1"/>
    </xf>
    <xf numFmtId="0" fontId="31" fillId="7" borderId="29" xfId="0" applyFont="1" applyFill="1" applyBorder="1" applyAlignment="1">
      <alignment horizontal="center" vertical="top" wrapText="1"/>
    </xf>
    <xf numFmtId="0" fontId="31" fillId="7" borderId="7" xfId="0" applyFont="1" applyFill="1" applyBorder="1" applyAlignment="1">
      <alignment horizontal="center" vertical="top" wrapText="1"/>
    </xf>
    <xf numFmtId="0" fontId="31" fillId="7" borderId="30" xfId="0" applyFont="1" applyFill="1" applyBorder="1" applyAlignment="1">
      <alignment horizontal="center" vertical="top" wrapText="1"/>
    </xf>
    <xf numFmtId="0" fontId="0" fillId="7" borderId="27" xfId="0" applyFill="1" applyBorder="1" applyAlignment="1">
      <alignment horizontal="center" wrapText="1"/>
    </xf>
    <xf numFmtId="0" fontId="0" fillId="7" borderId="0" xfId="0" applyFill="1" applyBorder="1" applyAlignment="1">
      <alignment horizontal="center" wrapText="1"/>
    </xf>
    <xf numFmtId="0" fontId="0" fillId="7" borderId="28" xfId="0" applyFill="1" applyBorder="1" applyAlignment="1">
      <alignment horizontal="center" wrapText="1"/>
    </xf>
    <xf numFmtId="0" fontId="16" fillId="7" borderId="27"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28" xfId="0" applyFont="1" applyFill="1" applyBorder="1" applyAlignment="1">
      <alignment horizontal="center" vertical="center" wrapText="1"/>
    </xf>
    <xf numFmtId="0" fontId="0" fillId="7" borderId="29" xfId="0" applyFill="1" applyBorder="1" applyAlignment="1">
      <alignment horizontal="center" vertical="top" wrapText="1"/>
    </xf>
    <xf numFmtId="0" fontId="0" fillId="7" borderId="7" xfId="0" applyFill="1" applyBorder="1" applyAlignment="1">
      <alignment horizontal="center" vertical="top" wrapText="1"/>
    </xf>
    <xf numFmtId="0" fontId="0" fillId="7" borderId="30" xfId="0" applyFill="1" applyBorder="1" applyAlignment="1">
      <alignment horizontal="center" vertical="top" wrapText="1"/>
    </xf>
    <xf numFmtId="0" fontId="33" fillId="7" borderId="8" xfId="0" applyFont="1" applyFill="1" applyBorder="1" applyAlignment="1">
      <alignment horizontal="center" vertical="center" wrapText="1"/>
    </xf>
    <xf numFmtId="0" fontId="33" fillId="7" borderId="0" xfId="0" applyFont="1" applyFill="1" applyBorder="1" applyAlignment="1">
      <alignment horizontal="center" vertical="center" wrapText="1"/>
    </xf>
    <xf numFmtId="0" fontId="0" fillId="7" borderId="9" xfId="0" applyFill="1" applyBorder="1" applyAlignment="1">
      <alignment horizontal="center"/>
    </xf>
    <xf numFmtId="0" fontId="0" fillId="7" borderId="10" xfId="0" applyFill="1" applyBorder="1" applyAlignment="1">
      <alignment horizontal="center"/>
    </xf>
    <xf numFmtId="0" fontId="0" fillId="7" borderId="11" xfId="0" applyFill="1" applyBorder="1" applyAlignment="1">
      <alignment horizontal="center"/>
    </xf>
    <xf numFmtId="0" fontId="14" fillId="7" borderId="12" xfId="0" applyFont="1" applyFill="1" applyBorder="1" applyAlignment="1">
      <alignment horizontal="center"/>
    </xf>
    <xf numFmtId="0" fontId="14" fillId="7" borderId="0" xfId="0" applyFont="1" applyFill="1" applyBorder="1" applyAlignment="1">
      <alignment horizontal="center"/>
    </xf>
    <xf numFmtId="0" fontId="14" fillId="7" borderId="13" xfId="0" applyFont="1" applyFill="1" applyBorder="1" applyAlignment="1">
      <alignment horizontal="center"/>
    </xf>
    <xf numFmtId="0" fontId="15" fillId="7" borderId="12" xfId="0" applyFont="1" applyFill="1" applyBorder="1" applyAlignment="1">
      <alignment horizontal="center"/>
    </xf>
    <xf numFmtId="0" fontId="15" fillId="7" borderId="0" xfId="0" applyFont="1" applyFill="1" applyBorder="1" applyAlignment="1">
      <alignment horizontal="center"/>
    </xf>
    <xf numFmtId="0" fontId="15" fillId="7" borderId="13" xfId="0" applyFont="1" applyFill="1" applyBorder="1" applyAlignment="1">
      <alignment horizontal="center"/>
    </xf>
    <xf numFmtId="0" fontId="10" fillId="7" borderId="0" xfId="0" applyFont="1" applyFill="1" applyBorder="1" applyAlignment="1">
      <alignment horizontal="left"/>
    </xf>
    <xf numFmtId="0" fontId="11" fillId="7" borderId="0" xfId="0" applyFont="1" applyFill="1" applyBorder="1" applyAlignment="1">
      <alignment horizontal="left"/>
    </xf>
    <xf numFmtId="0" fontId="2" fillId="7" borderId="0" xfId="1" applyFill="1" applyBorder="1" applyAlignment="1" applyProtection="1">
      <alignment horizontal="left"/>
      <protection locked="0"/>
    </xf>
    <xf numFmtId="0" fontId="18" fillId="7" borderId="0" xfId="0" applyFont="1" applyFill="1" applyBorder="1" applyAlignment="1" applyProtection="1">
      <alignment horizontal="left"/>
      <protection locked="0"/>
    </xf>
    <xf numFmtId="0" fontId="25" fillId="7" borderId="0" xfId="0" applyFont="1" applyFill="1" applyBorder="1" applyAlignment="1">
      <alignment horizontal="center" vertical="top" wrapText="1"/>
    </xf>
    <xf numFmtId="0" fontId="25" fillId="7" borderId="23" xfId="0" applyFont="1" applyFill="1" applyBorder="1" applyAlignment="1">
      <alignment horizontal="center" vertical="top" wrapText="1"/>
    </xf>
    <xf numFmtId="0" fontId="0" fillId="7" borderId="1" xfId="0" applyFill="1" applyBorder="1" applyAlignment="1" applyProtection="1">
      <alignment horizontal="center"/>
      <protection locked="0"/>
    </xf>
    <xf numFmtId="0" fontId="0" fillId="7" borderId="0" xfId="0" applyFill="1" applyBorder="1" applyAlignment="1" applyProtection="1">
      <alignment horizontal="center"/>
    </xf>
    <xf numFmtId="0" fontId="32" fillId="0" borderId="23" xfId="0" applyFont="1" applyBorder="1" applyAlignment="1">
      <alignment horizontal="center"/>
    </xf>
    <xf numFmtId="0" fontId="14" fillId="7" borderId="20" xfId="0" applyFont="1" applyFill="1" applyBorder="1" applyAlignment="1">
      <alignment horizontal="center"/>
    </xf>
    <xf numFmtId="0" fontId="14" fillId="7" borderId="21" xfId="0" applyFont="1" applyFill="1" applyBorder="1" applyAlignment="1">
      <alignment horizontal="center"/>
    </xf>
    <xf numFmtId="0" fontId="10" fillId="7" borderId="20" xfId="0" applyFont="1" applyFill="1" applyBorder="1" applyAlignment="1">
      <alignment horizontal="center"/>
    </xf>
    <xf numFmtId="0" fontId="10" fillId="7" borderId="0" xfId="0" applyFont="1" applyFill="1" applyBorder="1" applyAlignment="1">
      <alignment horizontal="center"/>
    </xf>
    <xf numFmtId="0" fontId="10" fillId="7" borderId="21" xfId="0" applyFont="1" applyFill="1" applyBorder="1" applyAlignment="1">
      <alignment horizontal="center"/>
    </xf>
    <xf numFmtId="0" fontId="7" fillId="7" borderId="1" xfId="0" applyFont="1" applyFill="1" applyBorder="1" applyAlignment="1">
      <alignment horizontal="center" vertical="center"/>
    </xf>
    <xf numFmtId="0" fontId="7" fillId="7" borderId="1" xfId="0" applyFont="1" applyFill="1" applyBorder="1" applyAlignment="1" applyProtection="1">
      <alignment horizontal="center"/>
      <protection locked="0"/>
    </xf>
    <xf numFmtId="0" fontId="10" fillId="7" borderId="0" xfId="0" applyFont="1" applyFill="1" applyBorder="1" applyAlignment="1">
      <alignment horizontal="right"/>
    </xf>
    <xf numFmtId="0" fontId="7" fillId="7" borderId="1" xfId="0" applyFont="1" applyFill="1" applyBorder="1" applyAlignment="1" applyProtection="1">
      <alignment horizontal="center" vertical="center"/>
      <protection locked="0"/>
    </xf>
    <xf numFmtId="0" fontId="13" fillId="7" borderId="0" xfId="0" applyFont="1" applyFill="1" applyBorder="1" applyAlignment="1">
      <alignment horizontal="center" vertical="top" wrapText="1"/>
    </xf>
    <xf numFmtId="0" fontId="11" fillId="7" borderId="0" xfId="0" applyFont="1" applyFill="1" applyBorder="1" applyAlignment="1">
      <alignment horizontal="right"/>
    </xf>
    <xf numFmtId="0" fontId="0" fillId="7" borderId="2" xfId="0" applyFill="1" applyBorder="1" applyAlignment="1" applyProtection="1">
      <alignment horizontal="center"/>
      <protection locked="0"/>
    </xf>
    <xf numFmtId="0" fontId="0" fillId="7" borderId="3" xfId="0" applyFill="1" applyBorder="1" applyAlignment="1" applyProtection="1">
      <alignment horizontal="center"/>
      <protection locked="0"/>
    </xf>
    <xf numFmtId="0" fontId="0" fillId="7" borderId="4" xfId="0" applyFill="1" applyBorder="1" applyAlignment="1" applyProtection="1">
      <alignment horizontal="center"/>
      <protection locked="0"/>
    </xf>
    <xf numFmtId="164" fontId="0" fillId="7" borderId="1" xfId="0" applyNumberFormat="1" applyFill="1" applyBorder="1" applyAlignment="1" applyProtection="1">
      <alignment horizontal="center"/>
      <protection locked="0"/>
    </xf>
    <xf numFmtId="6" fontId="0" fillId="7" borderId="1" xfId="0" applyNumberFormat="1" applyFill="1" applyBorder="1" applyAlignment="1">
      <alignment horizontal="center"/>
    </xf>
    <xf numFmtId="0" fontId="0" fillId="7" borderId="1" xfId="0" applyFill="1" applyBorder="1" applyAlignment="1">
      <alignment horizontal="center"/>
    </xf>
    <xf numFmtId="165" fontId="0" fillId="7" borderId="1" xfId="0" applyNumberFormat="1" applyFill="1" applyBorder="1" applyAlignment="1" applyProtection="1">
      <alignment horizontal="center"/>
      <protection locked="0"/>
    </xf>
    <xf numFmtId="0" fontId="26" fillId="7" borderId="12" xfId="0" applyFont="1" applyFill="1" applyBorder="1" applyAlignment="1">
      <alignment horizontal="center" vertical="center" wrapText="1"/>
    </xf>
    <xf numFmtId="0" fontId="26" fillId="7" borderId="0" xfId="0" applyFont="1" applyFill="1" applyBorder="1" applyAlignment="1">
      <alignment horizontal="center" vertical="center"/>
    </xf>
    <xf numFmtId="0" fontId="26" fillId="7" borderId="13" xfId="0" applyFont="1" applyFill="1" applyBorder="1" applyAlignment="1">
      <alignment horizontal="center" vertical="center"/>
    </xf>
    <xf numFmtId="0" fontId="26" fillId="7" borderId="14" xfId="0" applyFont="1" applyFill="1" applyBorder="1" applyAlignment="1">
      <alignment horizontal="center" vertical="center"/>
    </xf>
    <xf numFmtId="0" fontId="26" fillId="7" borderId="15" xfId="0" applyFont="1" applyFill="1" applyBorder="1" applyAlignment="1">
      <alignment horizontal="center" vertical="center"/>
    </xf>
    <xf numFmtId="0" fontId="26" fillId="7" borderId="16" xfId="0" applyFont="1" applyFill="1" applyBorder="1" applyAlignment="1">
      <alignment horizontal="center" vertical="center"/>
    </xf>
    <xf numFmtId="0" fontId="0" fillId="7" borderId="5" xfId="0" applyFill="1" applyBorder="1" applyAlignment="1">
      <alignment horizontal="center" vertical="center"/>
    </xf>
    <xf numFmtId="0" fontId="0" fillId="7" borderId="6" xfId="0" applyFill="1" applyBorder="1" applyAlignment="1">
      <alignment horizontal="center" vertical="center"/>
    </xf>
    <xf numFmtId="0" fontId="0" fillId="7" borderId="5" xfId="0" applyFill="1" applyBorder="1" applyAlignment="1" applyProtection="1">
      <alignment horizontal="center"/>
      <protection locked="0"/>
    </xf>
    <xf numFmtId="0" fontId="0" fillId="7" borderId="6" xfId="0" applyFill="1" applyBorder="1" applyAlignment="1" applyProtection="1">
      <alignment horizontal="center"/>
      <protection locked="0"/>
    </xf>
    <xf numFmtId="6" fontId="0" fillId="7" borderId="5" xfId="0" applyNumberFormat="1" applyFill="1" applyBorder="1" applyAlignment="1">
      <alignment horizontal="center"/>
    </xf>
    <xf numFmtId="6" fontId="0" fillId="7" borderId="6" xfId="0" applyNumberFormat="1" applyFill="1" applyBorder="1" applyAlignment="1">
      <alignment horizontal="center"/>
    </xf>
    <xf numFmtId="0" fontId="14" fillId="7" borderId="10" xfId="0" applyFont="1" applyFill="1" applyBorder="1" applyAlignment="1">
      <alignment horizontal="center" vertical="center"/>
    </xf>
    <xf numFmtId="0" fontId="14" fillId="7" borderId="7" xfId="0" applyFont="1" applyFill="1" applyBorder="1" applyAlignment="1">
      <alignment horizontal="center" vertical="center"/>
    </xf>
    <xf numFmtId="0" fontId="10" fillId="7" borderId="12" xfId="0" applyFont="1" applyFill="1" applyBorder="1" applyAlignment="1">
      <alignment horizontal="center"/>
    </xf>
    <xf numFmtId="0" fontId="10" fillId="7" borderId="13" xfId="0" applyFont="1" applyFill="1" applyBorder="1" applyAlignment="1">
      <alignment horizontal="center"/>
    </xf>
    <xf numFmtId="0" fontId="7" fillId="7" borderId="2"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16" fillId="7" borderId="5" xfId="0" applyFont="1" applyFill="1" applyBorder="1" applyAlignment="1">
      <alignment horizontal="center" vertical="center"/>
    </xf>
    <xf numFmtId="0" fontId="16" fillId="7" borderId="6" xfId="0" applyFont="1" applyFill="1" applyBorder="1" applyAlignment="1">
      <alignment horizontal="center" vertical="center"/>
    </xf>
    <xf numFmtId="6" fontId="0" fillId="7" borderId="2" xfId="0" applyNumberFormat="1" applyFill="1" applyBorder="1" applyAlignment="1">
      <alignment horizontal="center"/>
    </xf>
    <xf numFmtId="6" fontId="0" fillId="7" borderId="3" xfId="0" applyNumberFormat="1" applyFill="1" applyBorder="1" applyAlignment="1">
      <alignment horizontal="center"/>
    </xf>
    <xf numFmtId="6" fontId="0" fillId="7" borderId="4" xfId="0" applyNumberFormat="1" applyFill="1" applyBorder="1" applyAlignment="1">
      <alignment horizontal="center"/>
    </xf>
    <xf numFmtId="0" fontId="25" fillId="7" borderId="15" xfId="0" applyFont="1" applyFill="1" applyBorder="1" applyAlignment="1">
      <alignment horizontal="center" vertical="top" wrapText="1"/>
    </xf>
    <xf numFmtId="1" fontId="0" fillId="7" borderId="1" xfId="0" applyNumberFormat="1" applyFill="1" applyBorder="1" applyAlignment="1">
      <alignment horizontal="center"/>
    </xf>
    <xf numFmtId="0" fontId="32" fillId="7" borderId="15" xfId="0" applyFont="1" applyFill="1" applyBorder="1" applyAlignment="1">
      <alignment horizontal="center"/>
    </xf>
    <xf numFmtId="0" fontId="16" fillId="7" borderId="5"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22" fillId="7" borderId="0" xfId="0" applyFont="1" applyFill="1" applyBorder="1" applyAlignment="1">
      <alignment horizontal="center" vertical="top" wrapText="1"/>
    </xf>
    <xf numFmtId="1" fontId="0" fillId="7" borderId="1" xfId="0" applyNumberFormat="1" applyFill="1" applyBorder="1" applyAlignment="1" applyProtection="1">
      <alignment horizontal="center"/>
    </xf>
    <xf numFmtId="166" fontId="0" fillId="7" borderId="2" xfId="0" applyNumberFormat="1" applyFill="1" applyBorder="1" applyAlignment="1" applyProtection="1">
      <alignment horizontal="center"/>
    </xf>
    <xf numFmtId="166" fontId="0" fillId="7" borderId="3" xfId="0" applyNumberFormat="1" applyFill="1" applyBorder="1" applyAlignment="1" applyProtection="1">
      <alignment horizontal="center"/>
    </xf>
    <xf numFmtId="166" fontId="0" fillId="7" borderId="4" xfId="0" applyNumberFormat="1" applyFill="1" applyBorder="1" applyAlignment="1" applyProtection="1">
      <alignment horizontal="center"/>
    </xf>
    <xf numFmtId="0" fontId="18" fillId="7" borderId="0" xfId="0" applyFont="1" applyFill="1" applyBorder="1" applyAlignment="1">
      <alignment horizontal="right"/>
    </xf>
    <xf numFmtId="164" fontId="0" fillId="7" borderId="1" xfId="0" applyNumberFormat="1" applyFill="1" applyBorder="1" applyAlignment="1" applyProtection="1">
      <alignment horizontal="left"/>
      <protection locked="0"/>
    </xf>
  </cellXfs>
  <cellStyles count="2">
    <cellStyle name="Hyperlink" xfId="1" builtinId="8"/>
    <cellStyle name="Normal" xfId="0" builtinId="0"/>
  </cellStyles>
  <dxfs count="56">
    <dxf>
      <font>
        <b/>
        <i val="0"/>
        <color rgb="FFFF0000"/>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C7CE"/>
      </font>
      <fill>
        <patternFill>
          <bgColor rgb="FFFFC7CE"/>
        </patternFill>
      </fill>
    </dxf>
    <dxf>
      <font>
        <b/>
        <i val="0"/>
        <color rgb="FFFF0000"/>
      </font>
      <fill>
        <patternFill>
          <bgColor theme="0"/>
        </patternFill>
      </fill>
    </dxf>
    <dxf>
      <font>
        <color rgb="FF9C0006"/>
      </font>
      <fill>
        <patternFill>
          <bgColor rgb="FFFFC7CE"/>
        </patternFill>
      </fill>
    </dxf>
    <dxf>
      <font>
        <color rgb="FF9C0006"/>
      </font>
      <fill>
        <patternFill>
          <bgColor rgb="FFFFC7CE"/>
        </patternFill>
      </fill>
    </dxf>
    <dxf>
      <font>
        <color rgb="FFFFC7CE"/>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theme="0"/>
      </font>
      <fill>
        <patternFill>
          <bgColor rgb="FF7030A0"/>
        </patternFill>
      </fill>
    </dxf>
    <dxf>
      <font>
        <color rgb="FF9C0006"/>
      </font>
      <fill>
        <patternFill>
          <bgColor rgb="FFFFC7CE"/>
        </patternFill>
      </fill>
    </dxf>
    <dxf>
      <font>
        <color rgb="FFFF0000"/>
      </font>
    </dxf>
    <dxf>
      <font>
        <color rgb="FFFFC7CE"/>
      </font>
      <fill>
        <patternFill>
          <bgColor rgb="FFFFC7CE"/>
        </patternFill>
      </fill>
    </dxf>
    <dxf>
      <font>
        <color theme="0"/>
      </font>
    </dxf>
    <dxf>
      <font>
        <b/>
        <i val="0"/>
        <color rgb="FFFF0000"/>
      </font>
      <fill>
        <patternFill>
          <bgColor theme="0"/>
        </patternFill>
      </fill>
    </dxf>
    <dxf>
      <font>
        <color rgb="FF9C0006"/>
      </font>
      <fill>
        <patternFill>
          <bgColor rgb="FFFFC7CE"/>
        </patternFill>
      </fill>
    </dxf>
    <dxf>
      <font>
        <color rgb="FF9C0006"/>
      </font>
      <fill>
        <patternFill>
          <bgColor rgb="FFFFC7CE"/>
        </patternFill>
      </fill>
    </dxf>
    <dxf>
      <font>
        <color rgb="FFFFC7CE"/>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theme="0"/>
      </font>
      <fill>
        <patternFill>
          <bgColor rgb="FF7030A0"/>
        </patternFill>
      </fill>
    </dxf>
    <dxf>
      <font>
        <color rgb="FF9C0006"/>
      </font>
      <fill>
        <patternFill>
          <bgColor rgb="FFFFC7CE"/>
        </patternFill>
      </fill>
    </dxf>
    <dxf>
      <font>
        <color rgb="FFFF0000"/>
      </font>
    </dxf>
    <dxf>
      <font>
        <color auto="1"/>
      </font>
      <fill>
        <patternFill>
          <bgColor theme="0"/>
        </patternFill>
      </fill>
    </dxf>
    <dxf>
      <font>
        <color rgb="FF9C0006"/>
      </font>
      <fill>
        <patternFill>
          <bgColor rgb="FFFFC7CE"/>
        </patternFill>
      </fill>
    </dxf>
    <dxf>
      <font>
        <b/>
        <i val="0"/>
        <color rgb="FFFF0000"/>
      </font>
      <fill>
        <patternFill>
          <bgColor theme="0"/>
        </patternFill>
      </fill>
    </dxf>
    <dxf>
      <font>
        <color rgb="FF9C0006"/>
      </font>
      <fill>
        <patternFill>
          <bgColor rgb="FFFFC7CE"/>
        </patternFill>
      </fill>
    </dxf>
    <dxf>
      <font>
        <color rgb="FF9C0006"/>
      </font>
      <fill>
        <patternFill>
          <bgColor rgb="FFFFC7CE"/>
        </patternFill>
      </fill>
    </dxf>
    <dxf>
      <font>
        <color rgb="FFFFC7CE"/>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0"/>
      </font>
      <fill>
        <patternFill>
          <bgColor rgb="FF7030A0"/>
        </patternFill>
      </fill>
    </dxf>
    <dxf>
      <font>
        <color rgb="FF9C0006"/>
      </font>
      <fill>
        <patternFill>
          <bgColor rgb="FFFFC7CE"/>
        </patternFill>
      </fill>
    </dxf>
  </dxfs>
  <tableStyles count="0" defaultTableStyle="TableStyleMedium2" defaultPivotStyle="PivotStyleLight16"/>
  <colors>
    <mruColors>
      <color rgb="FF1D398C"/>
      <color rgb="FF7F133C"/>
      <color rgb="FF2839AB"/>
      <color rgb="FFD0D0D0"/>
      <color rgb="FFFFC7CE"/>
      <color rgb="FFE200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228600</xdr:colOff>
      <xdr:row>5</xdr:row>
      <xdr:rowOff>266700</xdr:rowOff>
    </xdr:from>
    <xdr:to>
      <xdr:col>15</xdr:col>
      <xdr:colOff>419100</xdr:colOff>
      <xdr:row>9</xdr:row>
      <xdr:rowOff>9525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34075" y="742950"/>
          <a:ext cx="838200"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323850</xdr:colOff>
      <xdr:row>6</xdr:row>
      <xdr:rowOff>114300</xdr:rowOff>
    </xdr:from>
    <xdr:to>
      <xdr:col>11</xdr:col>
      <xdr:colOff>552450</xdr:colOff>
      <xdr:row>10</xdr:row>
      <xdr:rowOff>104775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3800" y="1028700"/>
          <a:ext cx="838200"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323850</xdr:colOff>
      <xdr:row>6</xdr:row>
      <xdr:rowOff>0</xdr:rowOff>
    </xdr:from>
    <xdr:to>
      <xdr:col>11</xdr:col>
      <xdr:colOff>552450</xdr:colOff>
      <xdr:row>10</xdr:row>
      <xdr:rowOff>104775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914400"/>
          <a:ext cx="838200"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419100</xdr:colOff>
      <xdr:row>6</xdr:row>
      <xdr:rowOff>9525</xdr:rowOff>
    </xdr:from>
    <xdr:to>
      <xdr:col>12</xdr:col>
      <xdr:colOff>38100</xdr:colOff>
      <xdr:row>10</xdr:row>
      <xdr:rowOff>114300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828675"/>
          <a:ext cx="838200"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im.spriggs@bt.com" TargetMode="External"/><Relationship Id="rId1" Type="http://schemas.openxmlformats.org/officeDocument/2006/relationships/hyperlink" Target="mailto:tim.spriggs@bt.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B44"/>
  <sheetViews>
    <sheetView tabSelected="1" workbookViewId="0">
      <selection activeCell="P17" sqref="P17"/>
    </sheetView>
  </sheetViews>
  <sheetFormatPr defaultRowHeight="15" x14ac:dyDescent="0.25"/>
  <cols>
    <col min="1" max="2" width="1.42578125" style="10" customWidth="1"/>
    <col min="3" max="3" width="2.140625" style="10" customWidth="1"/>
    <col min="4" max="5" width="1.42578125" style="10" customWidth="1"/>
    <col min="6" max="6" width="5.7109375" style="10" customWidth="1"/>
    <col min="7" max="7" width="2.85546875" style="10" customWidth="1"/>
    <col min="8" max="8" width="5" style="10" customWidth="1"/>
    <col min="9" max="9" width="19" style="10" customWidth="1"/>
    <col min="10" max="10" width="14.28515625" style="10" customWidth="1"/>
    <col min="11" max="11" width="10.85546875" style="10" customWidth="1"/>
    <col min="12" max="12" width="14.28515625" style="10" customWidth="1"/>
    <col min="13" max="14" width="2.85546875" style="10" customWidth="1"/>
    <col min="15" max="15" width="9.7109375" style="10" customWidth="1"/>
    <col min="16" max="18" width="10.85546875" style="10" customWidth="1"/>
    <col min="19" max="19" width="8.28515625" style="10" customWidth="1"/>
    <col min="20" max="20" width="13.85546875" style="10" customWidth="1"/>
    <col min="21" max="21" width="6.85546875" style="10" customWidth="1"/>
    <col min="22" max="22" width="3.85546875" style="10" customWidth="1"/>
    <col min="23" max="23" width="15.28515625" style="10" customWidth="1"/>
    <col min="24" max="24" width="6.140625" style="10" bestFit="1" customWidth="1"/>
    <col min="25" max="26" width="1.42578125" style="10" customWidth="1"/>
    <col min="27" max="27" width="2.140625" style="10" customWidth="1"/>
    <col min="28" max="28" width="1.42578125" style="10" customWidth="1"/>
    <col min="29" max="16384" width="9.140625" style="10"/>
  </cols>
  <sheetData>
    <row r="1" spans="2:28" ht="7.5" customHeight="1" thickBot="1" x14ac:dyDescent="0.3"/>
    <row r="2" spans="2:28" ht="7.5" customHeight="1" x14ac:dyDescent="0.25">
      <c r="B2" s="46"/>
      <c r="C2" s="47"/>
      <c r="D2" s="47"/>
      <c r="E2" s="47"/>
      <c r="F2" s="47"/>
      <c r="G2" s="47"/>
      <c r="H2" s="47"/>
      <c r="I2" s="47"/>
      <c r="J2" s="47"/>
      <c r="K2" s="47"/>
      <c r="L2" s="47"/>
      <c r="M2" s="47"/>
      <c r="N2" s="47"/>
      <c r="O2" s="47"/>
      <c r="P2" s="47"/>
      <c r="Q2" s="47"/>
      <c r="R2" s="47"/>
      <c r="S2" s="47"/>
      <c r="T2" s="47"/>
      <c r="U2" s="47"/>
      <c r="V2" s="47"/>
      <c r="W2" s="47"/>
      <c r="X2" s="47"/>
      <c r="Y2" s="47"/>
      <c r="Z2" s="47"/>
      <c r="AA2" s="47"/>
      <c r="AB2" s="48"/>
    </row>
    <row r="3" spans="2:28" ht="11.25" customHeight="1" x14ac:dyDescent="0.25">
      <c r="B3" s="49"/>
      <c r="C3" s="50"/>
      <c r="D3" s="50"/>
      <c r="E3" s="50"/>
      <c r="F3" s="50"/>
      <c r="G3" s="50"/>
      <c r="H3" s="50"/>
      <c r="I3" s="50"/>
      <c r="J3" s="50"/>
      <c r="K3" s="50"/>
      <c r="L3" s="50"/>
      <c r="M3" s="50"/>
      <c r="N3" s="50"/>
      <c r="O3" s="50"/>
      <c r="P3" s="50"/>
      <c r="Q3" s="50"/>
      <c r="R3" s="50"/>
      <c r="S3" s="50"/>
      <c r="T3" s="50"/>
      <c r="U3" s="50"/>
      <c r="V3" s="50"/>
      <c r="W3" s="50"/>
      <c r="X3" s="50"/>
      <c r="Y3" s="50"/>
      <c r="Z3" s="50"/>
      <c r="AA3" s="50"/>
      <c r="AB3" s="51"/>
    </row>
    <row r="4" spans="2:28" ht="7.5" customHeight="1" thickBot="1" x14ac:dyDescent="0.3">
      <c r="B4" s="49"/>
      <c r="C4" s="50"/>
      <c r="D4" s="52"/>
      <c r="E4" s="52"/>
      <c r="F4" s="52"/>
      <c r="G4" s="52"/>
      <c r="H4" s="52"/>
      <c r="I4" s="52"/>
      <c r="J4" s="52"/>
      <c r="K4" s="52"/>
      <c r="L4" s="52"/>
      <c r="M4" s="52"/>
      <c r="N4" s="52"/>
      <c r="O4" s="52"/>
      <c r="P4" s="52"/>
      <c r="Q4" s="52"/>
      <c r="R4" s="52"/>
      <c r="S4" s="52"/>
      <c r="T4" s="52"/>
      <c r="U4" s="52"/>
      <c r="V4" s="52"/>
      <c r="W4" s="52"/>
      <c r="X4" s="52"/>
      <c r="Y4" s="52"/>
      <c r="Z4" s="52"/>
      <c r="AA4" s="50"/>
      <c r="AB4" s="51"/>
    </row>
    <row r="5" spans="2:28" ht="3.75" customHeight="1" x14ac:dyDescent="0.25">
      <c r="B5" s="49"/>
      <c r="C5" s="50"/>
      <c r="D5" s="52"/>
      <c r="E5" s="160"/>
      <c r="F5" s="161"/>
      <c r="G5" s="161"/>
      <c r="H5" s="161"/>
      <c r="I5" s="161"/>
      <c r="J5" s="161"/>
      <c r="K5" s="161"/>
      <c r="L5" s="161"/>
      <c r="M5" s="161"/>
      <c r="N5" s="161"/>
      <c r="O5" s="161"/>
      <c r="P5" s="161"/>
      <c r="Q5" s="161"/>
      <c r="R5" s="161"/>
      <c r="S5" s="161"/>
      <c r="T5" s="161"/>
      <c r="U5" s="161"/>
      <c r="V5" s="161"/>
      <c r="W5" s="161"/>
      <c r="X5" s="161"/>
      <c r="Y5" s="162"/>
      <c r="Z5" s="52"/>
      <c r="AA5" s="50"/>
      <c r="AB5" s="51"/>
    </row>
    <row r="6" spans="2:28" ht="23.25" x14ac:dyDescent="0.35">
      <c r="B6" s="49"/>
      <c r="C6" s="50"/>
      <c r="D6" s="52"/>
      <c r="E6" s="163" t="s">
        <v>222</v>
      </c>
      <c r="F6" s="164"/>
      <c r="G6" s="164"/>
      <c r="H6" s="164"/>
      <c r="I6" s="164"/>
      <c r="J6" s="164"/>
      <c r="K6" s="164"/>
      <c r="L6" s="164"/>
      <c r="M6" s="164"/>
      <c r="N6" s="164"/>
      <c r="O6" s="164"/>
      <c r="P6" s="164"/>
      <c r="Q6" s="164"/>
      <c r="R6" s="164"/>
      <c r="S6" s="164"/>
      <c r="T6" s="164"/>
      <c r="U6" s="164"/>
      <c r="V6" s="164"/>
      <c r="W6" s="164"/>
      <c r="X6" s="164"/>
      <c r="Y6" s="165"/>
      <c r="Z6" s="52"/>
      <c r="AA6" s="50"/>
      <c r="AB6" s="51"/>
    </row>
    <row r="7" spans="2:28" ht="30" customHeight="1" x14ac:dyDescent="0.4">
      <c r="B7" s="49"/>
      <c r="C7" s="50"/>
      <c r="D7" s="52"/>
      <c r="E7" s="166"/>
      <c r="F7" s="167"/>
      <c r="G7" s="167"/>
      <c r="H7" s="167"/>
      <c r="I7" s="167"/>
      <c r="J7" s="167"/>
      <c r="K7" s="167"/>
      <c r="L7" s="167"/>
      <c r="M7" s="167"/>
      <c r="N7" s="167"/>
      <c r="O7" s="167"/>
      <c r="P7" s="167"/>
      <c r="Q7" s="167"/>
      <c r="R7" s="167"/>
      <c r="S7" s="167"/>
      <c r="T7" s="167"/>
      <c r="U7" s="167"/>
      <c r="V7" s="167"/>
      <c r="W7" s="167"/>
      <c r="X7" s="167"/>
      <c r="Y7" s="168"/>
      <c r="Z7" s="52"/>
      <c r="AA7" s="50"/>
      <c r="AB7" s="51"/>
    </row>
    <row r="8" spans="2:28" ht="15.75" customHeight="1" x14ac:dyDescent="0.25">
      <c r="B8" s="49"/>
      <c r="C8" s="50"/>
      <c r="D8" s="52"/>
      <c r="E8" s="36"/>
      <c r="F8" s="4"/>
      <c r="G8" s="4"/>
      <c r="H8" s="4"/>
      <c r="I8" s="4"/>
      <c r="J8" s="4"/>
      <c r="K8" s="4"/>
      <c r="L8" s="4"/>
      <c r="M8" s="4"/>
      <c r="N8" s="4"/>
      <c r="O8" s="4"/>
      <c r="P8" s="4"/>
      <c r="Q8" s="4"/>
      <c r="R8" s="4"/>
      <c r="S8" s="4"/>
      <c r="T8" s="4"/>
      <c r="U8" s="4"/>
      <c r="V8" s="4"/>
      <c r="W8" s="4"/>
      <c r="X8" s="4"/>
      <c r="Y8" s="37"/>
      <c r="Z8" s="52"/>
      <c r="AA8" s="50"/>
      <c r="AB8" s="51"/>
    </row>
    <row r="9" spans="2:28" ht="18.75" x14ac:dyDescent="0.3">
      <c r="B9" s="49"/>
      <c r="C9" s="50"/>
      <c r="D9" s="52"/>
      <c r="E9" s="36"/>
      <c r="F9" s="169"/>
      <c r="G9" s="169"/>
      <c r="H9" s="169"/>
      <c r="I9" s="169"/>
      <c r="J9" s="169"/>
      <c r="K9" s="169"/>
      <c r="L9" s="169"/>
      <c r="M9" s="169"/>
      <c r="N9" s="169"/>
      <c r="O9" s="169"/>
      <c r="P9" s="169"/>
      <c r="Q9" s="169"/>
      <c r="R9" s="169"/>
      <c r="S9" s="169"/>
      <c r="T9" s="169"/>
      <c r="U9" s="169"/>
      <c r="V9" s="169"/>
      <c r="W9" s="169"/>
      <c r="X9" s="86"/>
      <c r="Y9" s="37"/>
      <c r="Z9" s="52"/>
      <c r="AA9" s="50"/>
      <c r="AB9" s="51"/>
    </row>
    <row r="10" spans="2:28" ht="26.25" x14ac:dyDescent="0.4">
      <c r="B10" s="49"/>
      <c r="C10" s="50"/>
      <c r="D10" s="52"/>
      <c r="E10" s="36"/>
      <c r="F10" s="127" t="s">
        <v>253</v>
      </c>
      <c r="G10" s="127"/>
      <c r="H10" s="127"/>
      <c r="I10" s="127"/>
      <c r="J10" s="127"/>
      <c r="K10" s="127"/>
      <c r="L10" s="127"/>
      <c r="M10" s="127"/>
      <c r="N10" s="127"/>
      <c r="O10" s="127"/>
      <c r="P10" s="127"/>
      <c r="Q10" s="127"/>
      <c r="R10" s="127"/>
      <c r="S10" s="127"/>
      <c r="T10" s="127"/>
      <c r="U10" s="127"/>
      <c r="V10" s="127"/>
      <c r="W10" s="127"/>
      <c r="X10" s="127"/>
      <c r="Y10" s="37"/>
      <c r="Z10" s="52"/>
      <c r="AA10" s="50"/>
      <c r="AB10" s="51"/>
    </row>
    <row r="11" spans="2:28" ht="7.5" customHeight="1" x14ac:dyDescent="0.25">
      <c r="B11" s="49"/>
      <c r="C11" s="50"/>
      <c r="D11" s="52"/>
      <c r="E11" s="36"/>
      <c r="F11" s="130"/>
      <c r="G11" s="130"/>
      <c r="H11" s="130"/>
      <c r="I11" s="130"/>
      <c r="J11" s="130"/>
      <c r="K11" s="130"/>
      <c r="L11" s="130"/>
      <c r="M11" s="130"/>
      <c r="N11" s="130"/>
      <c r="O11" s="130"/>
      <c r="P11" s="130"/>
      <c r="Q11" s="130"/>
      <c r="R11" s="130"/>
      <c r="S11" s="130"/>
      <c r="T11" s="130"/>
      <c r="U11" s="130"/>
      <c r="V11" s="130"/>
      <c r="W11" s="130"/>
      <c r="X11" s="130"/>
      <c r="Y11" s="37"/>
      <c r="Z11" s="52"/>
      <c r="AA11" s="50"/>
      <c r="AB11" s="51"/>
    </row>
    <row r="12" spans="2:28" ht="15.75" x14ac:dyDescent="0.25">
      <c r="B12" s="49"/>
      <c r="C12" s="50"/>
      <c r="D12" s="52"/>
      <c r="E12" s="76"/>
      <c r="F12" s="142" t="s">
        <v>221</v>
      </c>
      <c r="G12" s="142"/>
      <c r="H12" s="142"/>
      <c r="I12" s="142"/>
      <c r="J12" s="142"/>
      <c r="K12" s="142"/>
      <c r="L12" s="142"/>
      <c r="M12" s="142"/>
      <c r="N12" s="142"/>
      <c r="O12" s="142"/>
      <c r="P12" s="142"/>
      <c r="Q12" s="142"/>
      <c r="R12" s="142"/>
      <c r="S12" s="142"/>
      <c r="T12" s="142"/>
      <c r="U12" s="142"/>
      <c r="V12" s="142"/>
      <c r="W12" s="142"/>
      <c r="X12" s="83"/>
      <c r="Y12" s="77"/>
      <c r="Z12" s="52"/>
      <c r="AA12" s="50"/>
      <c r="AB12" s="51"/>
    </row>
    <row r="13" spans="2:28" ht="15.75" x14ac:dyDescent="0.25">
      <c r="B13" s="49"/>
      <c r="C13" s="50"/>
      <c r="D13" s="52"/>
      <c r="E13" s="76"/>
      <c r="F13" s="74"/>
      <c r="G13" s="74">
        <v>1</v>
      </c>
      <c r="H13" s="142" t="s">
        <v>233</v>
      </c>
      <c r="I13" s="142"/>
      <c r="J13" s="142"/>
      <c r="K13" s="142"/>
      <c r="L13" s="142"/>
      <c r="M13" s="142"/>
      <c r="N13" s="142"/>
      <c r="O13" s="142"/>
      <c r="P13" s="142"/>
      <c r="Q13" s="142"/>
      <c r="R13" s="142"/>
      <c r="S13" s="142"/>
      <c r="T13" s="142"/>
      <c r="U13" s="142"/>
      <c r="V13" s="142"/>
      <c r="W13" s="142"/>
      <c r="X13" s="83"/>
      <c r="Y13" s="77"/>
      <c r="Z13" s="52"/>
      <c r="AA13" s="50"/>
      <c r="AB13" s="51"/>
    </row>
    <row r="14" spans="2:28" ht="15.75" x14ac:dyDescent="0.25">
      <c r="B14" s="49"/>
      <c r="C14" s="50"/>
      <c r="D14" s="52"/>
      <c r="E14" s="40"/>
      <c r="F14" s="74"/>
      <c r="G14" s="74">
        <v>2</v>
      </c>
      <c r="H14" s="142" t="s">
        <v>231</v>
      </c>
      <c r="I14" s="142"/>
      <c r="J14" s="142"/>
      <c r="K14" s="142"/>
      <c r="L14" s="142"/>
      <c r="M14" s="142"/>
      <c r="N14" s="142"/>
      <c r="O14" s="142"/>
      <c r="P14" s="142"/>
      <c r="Q14" s="142"/>
      <c r="R14" s="142"/>
      <c r="S14" s="142"/>
      <c r="T14" s="142"/>
      <c r="U14" s="142"/>
      <c r="V14" s="142"/>
      <c r="W14" s="142"/>
      <c r="X14" s="83"/>
      <c r="Y14" s="77"/>
      <c r="Z14" s="52"/>
      <c r="AA14" s="50"/>
      <c r="AB14" s="51"/>
    </row>
    <row r="15" spans="2:28" ht="15.75" x14ac:dyDescent="0.25">
      <c r="B15" s="49"/>
      <c r="C15" s="50"/>
      <c r="D15" s="52"/>
      <c r="E15" s="41"/>
      <c r="F15" s="74"/>
      <c r="G15" s="74">
        <v>3</v>
      </c>
      <c r="H15" s="142" t="s">
        <v>234</v>
      </c>
      <c r="I15" s="142"/>
      <c r="J15" s="142"/>
      <c r="K15" s="142"/>
      <c r="L15" s="142"/>
      <c r="M15" s="142"/>
      <c r="N15" s="142"/>
      <c r="O15" s="142"/>
      <c r="P15" s="142"/>
      <c r="Q15" s="142"/>
      <c r="R15" s="142"/>
      <c r="S15" s="142"/>
      <c r="T15" s="142"/>
      <c r="U15" s="142"/>
      <c r="V15" s="142"/>
      <c r="W15" s="142"/>
      <c r="X15" s="83"/>
      <c r="Y15" s="77"/>
      <c r="Z15" s="52"/>
      <c r="AA15" s="50"/>
      <c r="AB15" s="51"/>
    </row>
    <row r="16" spans="2:28" ht="7.5" customHeight="1" x14ac:dyDescent="0.25">
      <c r="B16" s="49"/>
      <c r="C16" s="50"/>
      <c r="D16" s="52"/>
      <c r="E16" s="40"/>
      <c r="F16" s="170"/>
      <c r="G16" s="170"/>
      <c r="H16" s="170"/>
      <c r="I16" s="170"/>
      <c r="J16" s="170"/>
      <c r="K16" s="170"/>
      <c r="L16" s="170"/>
      <c r="M16" s="170"/>
      <c r="N16" s="170"/>
      <c r="O16" s="170"/>
      <c r="P16" s="170"/>
      <c r="Q16" s="170"/>
      <c r="R16" s="170"/>
      <c r="S16" s="170"/>
      <c r="T16" s="170"/>
      <c r="U16" s="170"/>
      <c r="V16" s="170"/>
      <c r="W16" s="170"/>
      <c r="X16" s="87"/>
      <c r="Y16" s="77"/>
      <c r="Z16" s="52"/>
      <c r="AA16" s="50"/>
      <c r="AB16" s="51"/>
    </row>
    <row r="17" spans="2:28" ht="15.75" x14ac:dyDescent="0.25">
      <c r="B17" s="49"/>
      <c r="C17" s="50"/>
      <c r="D17" s="52"/>
      <c r="E17" s="41"/>
      <c r="F17" s="142" t="s">
        <v>240</v>
      </c>
      <c r="G17" s="142"/>
      <c r="H17" s="142"/>
      <c r="I17" s="142"/>
      <c r="J17" s="142"/>
      <c r="K17" s="142"/>
      <c r="L17" s="142"/>
      <c r="M17" s="142"/>
      <c r="N17" s="142"/>
      <c r="O17" s="142"/>
      <c r="P17" s="123" t="s">
        <v>224</v>
      </c>
      <c r="Q17" s="125" t="s">
        <v>254</v>
      </c>
      <c r="R17" s="91"/>
      <c r="S17" s="91"/>
      <c r="T17" s="126"/>
      <c r="U17" s="126"/>
      <c r="V17" s="126"/>
      <c r="W17" s="126"/>
      <c r="X17" s="126"/>
      <c r="Y17" s="77"/>
      <c r="Z17" s="52"/>
      <c r="AA17" s="50"/>
      <c r="AB17" s="51"/>
    </row>
    <row r="18" spans="2:28" ht="7.5" customHeight="1" x14ac:dyDescent="0.25">
      <c r="B18" s="49"/>
      <c r="C18" s="50"/>
      <c r="D18" s="52"/>
      <c r="E18" s="76"/>
      <c r="F18" s="142"/>
      <c r="G18" s="142"/>
      <c r="H18" s="142"/>
      <c r="I18" s="142"/>
      <c r="J18" s="142"/>
      <c r="K18" s="142"/>
      <c r="L18" s="142"/>
      <c r="M18" s="142"/>
      <c r="N18" s="142"/>
      <c r="O18" s="142"/>
      <c r="P18" s="142"/>
      <c r="Q18" s="142"/>
      <c r="R18" s="142"/>
      <c r="S18" s="142"/>
      <c r="T18" s="142"/>
      <c r="U18" s="142"/>
      <c r="V18" s="142"/>
      <c r="W18" s="142"/>
      <c r="X18" s="83"/>
      <c r="Y18" s="77"/>
      <c r="Z18" s="52"/>
      <c r="AA18" s="50"/>
      <c r="AB18" s="51"/>
    </row>
    <row r="19" spans="2:28" ht="15.75" x14ac:dyDescent="0.25">
      <c r="B19" s="49"/>
      <c r="C19" s="50"/>
      <c r="D19" s="52"/>
      <c r="E19" s="76"/>
      <c r="F19" s="142" t="s">
        <v>255</v>
      </c>
      <c r="G19" s="142"/>
      <c r="H19" s="142"/>
      <c r="I19" s="142"/>
      <c r="J19" s="142"/>
      <c r="K19" s="142"/>
      <c r="L19" s="142"/>
      <c r="M19" s="142"/>
      <c r="N19" s="142"/>
      <c r="O19" s="142"/>
      <c r="P19" s="142"/>
      <c r="Q19" s="142"/>
      <c r="R19" s="142"/>
      <c r="S19" s="142"/>
      <c r="T19" s="129" t="s">
        <v>225</v>
      </c>
      <c r="U19" s="129"/>
      <c r="V19" s="75" t="s">
        <v>254</v>
      </c>
      <c r="W19" s="75"/>
      <c r="X19" s="92"/>
      <c r="Y19" s="77"/>
      <c r="Z19" s="52"/>
      <c r="AA19" s="50"/>
      <c r="AB19" s="51"/>
    </row>
    <row r="20" spans="2:28" ht="7.5" customHeight="1" x14ac:dyDescent="0.25">
      <c r="B20" s="49"/>
      <c r="C20" s="50"/>
      <c r="D20" s="52"/>
      <c r="E20" s="76"/>
      <c r="F20" s="142"/>
      <c r="G20" s="142"/>
      <c r="H20" s="142"/>
      <c r="I20" s="142"/>
      <c r="J20" s="142"/>
      <c r="K20" s="142"/>
      <c r="L20" s="142"/>
      <c r="M20" s="142"/>
      <c r="N20" s="142"/>
      <c r="O20" s="142"/>
      <c r="P20" s="142"/>
      <c r="Q20" s="142"/>
      <c r="R20" s="142"/>
      <c r="S20" s="142"/>
      <c r="T20" s="142"/>
      <c r="U20" s="142"/>
      <c r="V20" s="142"/>
      <c r="W20" s="142"/>
      <c r="X20" s="83"/>
      <c r="Y20" s="77"/>
      <c r="Z20" s="52"/>
      <c r="AA20" s="50"/>
      <c r="AB20" s="51"/>
    </row>
    <row r="21" spans="2:28" ht="15.75" x14ac:dyDescent="0.25">
      <c r="B21" s="49"/>
      <c r="C21" s="50"/>
      <c r="D21" s="52"/>
      <c r="E21" s="76"/>
      <c r="F21" s="142" t="s">
        <v>256</v>
      </c>
      <c r="G21" s="142"/>
      <c r="H21" s="142"/>
      <c r="I21" s="142"/>
      <c r="J21" s="142"/>
      <c r="K21" s="142"/>
      <c r="L21" s="142"/>
      <c r="M21" s="142"/>
      <c r="N21" s="142"/>
      <c r="O21" s="142"/>
      <c r="P21" s="142"/>
      <c r="Q21" s="142"/>
      <c r="R21" s="142"/>
      <c r="S21" s="142"/>
      <c r="T21" s="142"/>
      <c r="U21" s="142"/>
      <c r="V21" s="142"/>
      <c r="W21" s="84" t="s">
        <v>226</v>
      </c>
      <c r="X21" s="124" t="s">
        <v>254</v>
      </c>
      <c r="Y21" s="77"/>
      <c r="Z21" s="52"/>
      <c r="AA21" s="50"/>
      <c r="AB21" s="51"/>
    </row>
    <row r="22" spans="2:28" ht="7.5" customHeight="1" x14ac:dyDescent="0.25">
      <c r="B22" s="49"/>
      <c r="C22" s="50"/>
      <c r="D22" s="52"/>
      <c r="E22" s="41"/>
      <c r="F22" s="142"/>
      <c r="G22" s="142"/>
      <c r="H22" s="142"/>
      <c r="I22" s="142"/>
      <c r="J22" s="142"/>
      <c r="K22" s="142"/>
      <c r="L22" s="142"/>
      <c r="M22" s="142"/>
      <c r="N22" s="142"/>
      <c r="O22" s="142"/>
      <c r="P22" s="142"/>
      <c r="Q22" s="142"/>
      <c r="R22" s="142"/>
      <c r="S22" s="142"/>
      <c r="T22" s="142"/>
      <c r="U22" s="142"/>
      <c r="V22" s="142"/>
      <c r="W22" s="142"/>
      <c r="X22" s="83"/>
      <c r="Y22" s="77"/>
      <c r="Z22" s="52"/>
      <c r="AA22" s="50"/>
      <c r="AB22" s="51"/>
    </row>
    <row r="23" spans="2:28" ht="15.75" x14ac:dyDescent="0.25">
      <c r="B23" s="49"/>
      <c r="C23" s="50"/>
      <c r="D23" s="52"/>
      <c r="E23" s="41"/>
      <c r="F23" s="142" t="s">
        <v>241</v>
      </c>
      <c r="G23" s="142"/>
      <c r="H23" s="142"/>
      <c r="I23" s="142"/>
      <c r="J23" s="142"/>
      <c r="K23" s="142"/>
      <c r="L23" s="142"/>
      <c r="M23" s="142"/>
      <c r="N23" s="142"/>
      <c r="O23" s="142"/>
      <c r="P23" s="171" t="s">
        <v>228</v>
      </c>
      <c r="Q23" s="171"/>
      <c r="R23" s="171"/>
      <c r="S23" s="171"/>
      <c r="T23" s="172"/>
      <c r="U23" s="75"/>
      <c r="V23" s="75"/>
      <c r="W23" s="75"/>
      <c r="X23" s="75"/>
      <c r="Y23" s="77"/>
      <c r="Z23" s="52"/>
      <c r="AA23" s="50"/>
      <c r="AB23" s="51"/>
    </row>
    <row r="24" spans="2:28" ht="7.5" customHeight="1" x14ac:dyDescent="0.25">
      <c r="B24" s="49"/>
      <c r="C24" s="50"/>
      <c r="D24" s="52"/>
      <c r="E24" s="41"/>
      <c r="F24" s="75"/>
      <c r="G24" s="75"/>
      <c r="H24" s="75"/>
      <c r="I24" s="75"/>
      <c r="J24" s="75"/>
      <c r="K24" s="75"/>
      <c r="L24" s="75"/>
      <c r="M24" s="75"/>
      <c r="N24" s="75"/>
      <c r="O24" s="75"/>
      <c r="P24" s="92"/>
      <c r="Q24" s="92"/>
      <c r="R24" s="92"/>
      <c r="S24" s="92"/>
      <c r="T24" s="92"/>
      <c r="U24" s="75"/>
      <c r="V24" s="75"/>
      <c r="W24" s="75"/>
      <c r="X24" s="75"/>
      <c r="Y24" s="77"/>
      <c r="Z24" s="52"/>
      <c r="AA24" s="50"/>
      <c r="AB24" s="51"/>
    </row>
    <row r="25" spans="2:28" ht="15.75" x14ac:dyDescent="0.25">
      <c r="B25" s="49"/>
      <c r="C25" s="50"/>
      <c r="D25" s="52"/>
      <c r="E25" s="41"/>
      <c r="F25" s="142" t="s">
        <v>235</v>
      </c>
      <c r="G25" s="142"/>
      <c r="H25" s="142"/>
      <c r="I25" s="142"/>
      <c r="J25" s="142"/>
      <c r="K25" s="142"/>
      <c r="L25" s="142"/>
      <c r="M25" s="142"/>
      <c r="N25" s="142"/>
      <c r="O25" s="142"/>
      <c r="P25" s="142"/>
      <c r="Q25" s="142"/>
      <c r="R25" s="142"/>
      <c r="S25" s="142"/>
      <c r="T25" s="142"/>
      <c r="U25" s="142"/>
      <c r="V25" s="142"/>
      <c r="W25" s="142"/>
      <c r="X25" s="83"/>
      <c r="Y25" s="77"/>
      <c r="Z25" s="52"/>
      <c r="AA25" s="50"/>
      <c r="AB25" s="51"/>
    </row>
    <row r="26" spans="2:28" ht="11.25" customHeight="1" x14ac:dyDescent="0.25">
      <c r="B26" s="49"/>
      <c r="C26" s="50"/>
      <c r="D26" s="52"/>
      <c r="E26" s="41"/>
      <c r="F26" s="83"/>
      <c r="G26" s="83"/>
      <c r="H26" s="83"/>
      <c r="I26" s="83"/>
      <c r="J26" s="83"/>
      <c r="K26" s="83"/>
      <c r="L26" s="83"/>
      <c r="M26" s="83"/>
      <c r="N26" s="83"/>
      <c r="O26" s="83"/>
      <c r="P26" s="83"/>
      <c r="Q26" s="83"/>
      <c r="R26" s="83"/>
      <c r="S26" s="83"/>
      <c r="T26" s="83"/>
      <c r="U26" s="83"/>
      <c r="V26" s="83"/>
      <c r="W26" s="83"/>
      <c r="X26" s="83"/>
      <c r="Y26" s="77"/>
      <c r="Z26" s="52"/>
      <c r="AA26" s="50"/>
      <c r="AB26" s="51"/>
    </row>
    <row r="27" spans="2:28" ht="15.75" x14ac:dyDescent="0.25">
      <c r="B27" s="49"/>
      <c r="C27" s="50"/>
      <c r="D27" s="52"/>
      <c r="E27" s="41"/>
      <c r="F27" s="92"/>
      <c r="G27" s="131" t="s">
        <v>261</v>
      </c>
      <c r="H27" s="132"/>
      <c r="I27" s="132"/>
      <c r="J27" s="132"/>
      <c r="K27" s="133"/>
      <c r="L27" s="4"/>
      <c r="M27" s="131" t="s">
        <v>236</v>
      </c>
      <c r="N27" s="132"/>
      <c r="O27" s="132"/>
      <c r="P27" s="132"/>
      <c r="Q27" s="133"/>
      <c r="R27" s="93"/>
      <c r="S27" s="131" t="s">
        <v>202</v>
      </c>
      <c r="T27" s="132"/>
      <c r="U27" s="132"/>
      <c r="V27" s="132"/>
      <c r="W27" s="133"/>
      <c r="X27" s="94"/>
      <c r="Y27" s="77"/>
      <c r="Z27" s="52"/>
      <c r="AA27" s="50"/>
      <c r="AB27" s="51"/>
    </row>
    <row r="28" spans="2:28" ht="15.75" customHeight="1" x14ac:dyDescent="0.25">
      <c r="B28" s="49"/>
      <c r="C28" s="50"/>
      <c r="D28" s="52"/>
      <c r="E28" s="41"/>
      <c r="F28" s="92"/>
      <c r="G28" s="149" t="s">
        <v>259</v>
      </c>
      <c r="H28" s="150"/>
      <c r="I28" s="150"/>
      <c r="J28" s="150"/>
      <c r="K28" s="151"/>
      <c r="L28" s="4"/>
      <c r="M28" s="143" t="s">
        <v>237</v>
      </c>
      <c r="N28" s="144"/>
      <c r="O28" s="144"/>
      <c r="P28" s="144"/>
      <c r="Q28" s="145"/>
      <c r="R28" s="95"/>
      <c r="S28" s="134" t="s">
        <v>268</v>
      </c>
      <c r="T28" s="135"/>
      <c r="U28" s="135"/>
      <c r="V28" s="135"/>
      <c r="W28" s="136"/>
      <c r="X28" s="98"/>
      <c r="Y28" s="77"/>
      <c r="Z28" s="52"/>
      <c r="AA28" s="50"/>
      <c r="AB28" s="51"/>
    </row>
    <row r="29" spans="2:28" ht="15.75" customHeight="1" x14ac:dyDescent="0.25">
      <c r="B29" s="49"/>
      <c r="C29" s="50"/>
      <c r="D29" s="52"/>
      <c r="E29" s="41"/>
      <c r="F29" s="92"/>
      <c r="G29" s="149" t="s">
        <v>238</v>
      </c>
      <c r="H29" s="150"/>
      <c r="I29" s="150"/>
      <c r="J29" s="150"/>
      <c r="K29" s="151"/>
      <c r="L29" s="4"/>
      <c r="M29" s="146" t="s">
        <v>260</v>
      </c>
      <c r="N29" s="147"/>
      <c r="O29" s="147"/>
      <c r="P29" s="147"/>
      <c r="Q29" s="148"/>
      <c r="R29" s="95"/>
      <c r="S29" s="134"/>
      <c r="T29" s="135"/>
      <c r="U29" s="135"/>
      <c r="V29" s="135"/>
      <c r="W29" s="136"/>
      <c r="X29" s="98"/>
      <c r="Y29" s="77"/>
      <c r="Z29" s="52"/>
      <c r="AA29" s="50"/>
      <c r="AB29" s="51"/>
    </row>
    <row r="30" spans="2:28" ht="15.75" customHeight="1" x14ac:dyDescent="0.25">
      <c r="B30" s="49"/>
      <c r="C30" s="50"/>
      <c r="D30" s="52"/>
      <c r="E30" s="41"/>
      <c r="F30" s="92"/>
      <c r="G30" s="152" t="s">
        <v>239</v>
      </c>
      <c r="H30" s="153"/>
      <c r="I30" s="153"/>
      <c r="J30" s="153"/>
      <c r="K30" s="154"/>
      <c r="L30" s="97"/>
      <c r="M30" s="97"/>
      <c r="N30" s="97"/>
      <c r="O30" s="97"/>
      <c r="P30" s="95"/>
      <c r="Q30" s="95"/>
      <c r="R30" s="95"/>
      <c r="S30" s="134"/>
      <c r="T30" s="135"/>
      <c r="U30" s="135"/>
      <c r="V30" s="135"/>
      <c r="W30" s="136"/>
      <c r="X30" s="98"/>
      <c r="Y30" s="77"/>
      <c r="Z30" s="52"/>
      <c r="AA30" s="50"/>
      <c r="AB30" s="51"/>
    </row>
    <row r="31" spans="2:28" ht="31.5" customHeight="1" x14ac:dyDescent="0.25">
      <c r="B31" s="49"/>
      <c r="C31" s="50"/>
      <c r="D31" s="52"/>
      <c r="E31" s="41"/>
      <c r="F31" s="92"/>
      <c r="G31" s="152" t="s">
        <v>258</v>
      </c>
      <c r="H31" s="153"/>
      <c r="I31" s="153"/>
      <c r="J31" s="153"/>
      <c r="K31" s="154"/>
      <c r="L31" s="140"/>
      <c r="M31" s="141"/>
      <c r="N31" s="141"/>
      <c r="O31" s="141"/>
      <c r="P31" s="141"/>
      <c r="Q31" s="141"/>
      <c r="R31" s="96"/>
      <c r="S31" s="137" t="s">
        <v>250</v>
      </c>
      <c r="T31" s="138"/>
      <c r="U31" s="138"/>
      <c r="V31" s="138"/>
      <c r="W31" s="139"/>
      <c r="X31" s="121"/>
      <c r="Y31" s="77"/>
      <c r="Z31" s="52"/>
      <c r="AA31" s="50"/>
      <c r="AB31" s="51"/>
    </row>
    <row r="32" spans="2:28" ht="15.75" customHeight="1" x14ac:dyDescent="0.25">
      <c r="B32" s="49"/>
      <c r="C32" s="50"/>
      <c r="D32" s="52"/>
      <c r="E32" s="41"/>
      <c r="F32" s="92"/>
      <c r="G32" s="155" t="s">
        <v>257</v>
      </c>
      <c r="H32" s="156"/>
      <c r="I32" s="156"/>
      <c r="J32" s="156"/>
      <c r="K32" s="157"/>
      <c r="L32" s="140"/>
      <c r="M32" s="141"/>
      <c r="N32" s="141"/>
      <c r="O32" s="141"/>
      <c r="P32" s="141"/>
      <c r="Q32" s="141"/>
      <c r="R32" s="92"/>
      <c r="S32" s="92"/>
      <c r="T32" s="92"/>
      <c r="U32" s="75"/>
      <c r="V32" s="75"/>
      <c r="W32" s="75"/>
      <c r="X32" s="75"/>
      <c r="Y32" s="77"/>
      <c r="Z32" s="52"/>
      <c r="AA32" s="50"/>
      <c r="AB32" s="51"/>
    </row>
    <row r="33" spans="2:28" ht="11.25" customHeight="1" x14ac:dyDescent="0.25">
      <c r="B33" s="49"/>
      <c r="C33" s="50"/>
      <c r="D33" s="52"/>
      <c r="E33" s="41"/>
      <c r="F33" s="75"/>
      <c r="G33" s="158" t="s">
        <v>267</v>
      </c>
      <c r="H33" s="158"/>
      <c r="I33" s="158"/>
      <c r="J33" s="158"/>
      <c r="K33" s="158"/>
      <c r="L33" s="122"/>
      <c r="M33" s="75"/>
      <c r="N33" s="75"/>
      <c r="O33" s="75"/>
      <c r="P33" s="92"/>
      <c r="Q33" s="92"/>
      <c r="R33" s="92"/>
      <c r="S33" s="92"/>
      <c r="T33" s="92"/>
      <c r="U33" s="75"/>
      <c r="V33" s="75"/>
      <c r="W33" s="75"/>
      <c r="X33" s="75"/>
      <c r="Y33" s="77"/>
      <c r="Z33" s="52"/>
      <c r="AA33" s="50"/>
      <c r="AB33" s="51"/>
    </row>
    <row r="34" spans="2:28" ht="11.25" customHeight="1" x14ac:dyDescent="0.25">
      <c r="B34" s="49"/>
      <c r="C34" s="50"/>
      <c r="D34" s="52"/>
      <c r="E34" s="41"/>
      <c r="F34" s="75"/>
      <c r="G34" s="159"/>
      <c r="H34" s="159"/>
      <c r="I34" s="159"/>
      <c r="J34" s="159"/>
      <c r="K34" s="159"/>
      <c r="L34" s="122"/>
      <c r="M34" s="75"/>
      <c r="N34" s="75"/>
      <c r="O34" s="75"/>
      <c r="P34" s="92"/>
      <c r="Q34" s="92"/>
      <c r="R34" s="92"/>
      <c r="S34" s="92"/>
      <c r="T34" s="92"/>
      <c r="U34" s="75"/>
      <c r="V34" s="75"/>
      <c r="W34" s="75"/>
      <c r="X34" s="75"/>
      <c r="Y34" s="77"/>
      <c r="Z34" s="52"/>
      <c r="AA34" s="50"/>
      <c r="AB34" s="51"/>
    </row>
    <row r="35" spans="2:28" ht="15.75" x14ac:dyDescent="0.25">
      <c r="B35" s="49"/>
      <c r="C35" s="50"/>
      <c r="D35" s="52"/>
      <c r="E35" s="41"/>
      <c r="F35" s="75"/>
      <c r="G35" s="159"/>
      <c r="H35" s="159"/>
      <c r="I35" s="159"/>
      <c r="J35" s="159"/>
      <c r="K35" s="159"/>
      <c r="L35" s="128" t="s">
        <v>227</v>
      </c>
      <c r="M35" s="128"/>
      <c r="N35" s="128"/>
      <c r="O35" s="128"/>
      <c r="P35" s="128"/>
      <c r="Q35" s="128"/>
      <c r="R35" s="128"/>
      <c r="S35" s="75"/>
      <c r="T35" s="75"/>
      <c r="U35" s="75"/>
      <c r="V35" s="75"/>
      <c r="W35" s="75"/>
      <c r="X35" s="85"/>
      <c r="Y35" s="77"/>
      <c r="Z35" s="52"/>
      <c r="AA35" s="50"/>
      <c r="AB35" s="51"/>
    </row>
    <row r="36" spans="2:28" ht="15.75" x14ac:dyDescent="0.25">
      <c r="B36" s="49"/>
      <c r="C36" s="50"/>
      <c r="D36" s="52"/>
      <c r="E36" s="41"/>
      <c r="F36" s="128" t="s">
        <v>230</v>
      </c>
      <c r="G36" s="128"/>
      <c r="H36" s="128"/>
      <c r="I36" s="128"/>
      <c r="J36" s="128"/>
      <c r="K36" s="128"/>
      <c r="L36" s="128"/>
      <c r="M36" s="128"/>
      <c r="N36" s="128"/>
      <c r="O36" s="128"/>
      <c r="P36" s="128"/>
      <c r="Q36" s="128"/>
      <c r="R36" s="128"/>
      <c r="S36" s="128"/>
      <c r="T36" s="128"/>
      <c r="U36" s="128"/>
      <c r="V36" s="128"/>
      <c r="W36" s="128"/>
      <c r="X36" s="128"/>
      <c r="Y36" s="77"/>
      <c r="Z36" s="52"/>
      <c r="AA36" s="50"/>
      <c r="AB36" s="51"/>
    </row>
    <row r="37" spans="2:28" ht="15.75" x14ac:dyDescent="0.25">
      <c r="B37" s="49"/>
      <c r="C37" s="50"/>
      <c r="D37" s="52"/>
      <c r="E37" s="41"/>
      <c r="F37" s="91"/>
      <c r="G37" s="91"/>
      <c r="H37" s="91"/>
      <c r="I37" s="91"/>
      <c r="J37" s="91"/>
      <c r="K37" s="91"/>
      <c r="L37" s="129" t="s">
        <v>228</v>
      </c>
      <c r="M37" s="129"/>
      <c r="N37" s="129"/>
      <c r="O37" s="129"/>
      <c r="P37" s="128" t="s">
        <v>229</v>
      </c>
      <c r="Q37" s="128"/>
      <c r="R37" s="75"/>
      <c r="S37" s="75"/>
      <c r="T37" s="75"/>
      <c r="U37" s="75"/>
      <c r="V37" s="75"/>
      <c r="W37" s="75"/>
      <c r="X37" s="83"/>
      <c r="Y37" s="77"/>
      <c r="Z37" s="52"/>
      <c r="AA37" s="50"/>
      <c r="AB37" s="51"/>
    </row>
    <row r="38" spans="2:28" ht="7.5" customHeight="1" thickBot="1" x14ac:dyDescent="0.3">
      <c r="B38" s="49"/>
      <c r="C38" s="50"/>
      <c r="D38" s="52"/>
      <c r="E38" s="78"/>
      <c r="F38" s="79"/>
      <c r="G38" s="79"/>
      <c r="H38" s="79"/>
      <c r="I38" s="79"/>
      <c r="J38" s="79"/>
      <c r="K38" s="79"/>
      <c r="L38" s="79"/>
      <c r="M38" s="79"/>
      <c r="N38" s="79"/>
      <c r="O38" s="79"/>
      <c r="P38" s="79"/>
      <c r="Q38" s="79"/>
      <c r="R38" s="79"/>
      <c r="S38" s="79"/>
      <c r="T38" s="79"/>
      <c r="U38" s="79"/>
      <c r="V38" s="79"/>
      <c r="W38" s="79"/>
      <c r="X38" s="79"/>
      <c r="Y38" s="80"/>
      <c r="Z38" s="52"/>
      <c r="AA38" s="50"/>
      <c r="AB38" s="51"/>
    </row>
    <row r="39" spans="2:28" ht="7.5" customHeight="1" x14ac:dyDescent="0.25">
      <c r="B39" s="49"/>
      <c r="C39" s="50"/>
      <c r="D39" s="52"/>
      <c r="E39" s="52"/>
      <c r="F39" s="52"/>
      <c r="G39" s="52"/>
      <c r="H39" s="52"/>
      <c r="I39" s="57"/>
      <c r="J39" s="57"/>
      <c r="K39" s="57"/>
      <c r="L39" s="57"/>
      <c r="M39" s="57"/>
      <c r="N39" s="57"/>
      <c r="O39" s="57"/>
      <c r="P39" s="57"/>
      <c r="Q39" s="57"/>
      <c r="R39" s="57"/>
      <c r="S39" s="57"/>
      <c r="T39" s="52"/>
      <c r="U39" s="52"/>
      <c r="V39" s="52"/>
      <c r="W39" s="52"/>
      <c r="X39" s="52"/>
      <c r="Y39" s="52"/>
      <c r="Z39" s="52"/>
      <c r="AA39" s="50"/>
      <c r="AB39" s="51"/>
    </row>
    <row r="40" spans="2:28" ht="11.25" customHeight="1" x14ac:dyDescent="0.25">
      <c r="B40" s="49"/>
      <c r="C40" s="50"/>
      <c r="D40" s="50"/>
      <c r="E40" s="50"/>
      <c r="F40" s="50"/>
      <c r="G40" s="50"/>
      <c r="H40" s="50"/>
      <c r="I40" s="58"/>
      <c r="J40" s="58"/>
      <c r="K40" s="58"/>
      <c r="L40" s="58"/>
      <c r="M40" s="58"/>
      <c r="N40" s="58"/>
      <c r="O40" s="58"/>
      <c r="P40" s="58"/>
      <c r="Q40" s="58"/>
      <c r="R40" s="58"/>
      <c r="S40" s="58"/>
      <c r="T40" s="50"/>
      <c r="U40" s="50"/>
      <c r="V40" s="50"/>
      <c r="W40" s="50"/>
      <c r="X40" s="50"/>
      <c r="Y40" s="50"/>
      <c r="Z40" s="50"/>
      <c r="AA40" s="50"/>
      <c r="AB40" s="51"/>
    </row>
    <row r="41" spans="2:28" ht="7.5" customHeight="1" thickBot="1" x14ac:dyDescent="0.3">
      <c r="B41" s="59"/>
      <c r="C41" s="60"/>
      <c r="D41" s="60"/>
      <c r="E41" s="60"/>
      <c r="F41" s="60"/>
      <c r="G41" s="60"/>
      <c r="H41" s="60"/>
      <c r="I41" s="61"/>
      <c r="J41" s="61"/>
      <c r="K41" s="61"/>
      <c r="L41" s="61"/>
      <c r="M41" s="61"/>
      <c r="N41" s="61"/>
      <c r="O41" s="61"/>
      <c r="P41" s="61"/>
      <c r="Q41" s="61"/>
      <c r="R41" s="61"/>
      <c r="S41" s="61"/>
      <c r="T41" s="60"/>
      <c r="U41" s="60"/>
      <c r="V41" s="60"/>
      <c r="W41" s="60"/>
      <c r="X41" s="60"/>
      <c r="Y41" s="60"/>
      <c r="Z41" s="60"/>
      <c r="AA41" s="60"/>
      <c r="AB41" s="62"/>
    </row>
    <row r="42" spans="2:28" x14ac:dyDescent="0.25">
      <c r="I42" s="11"/>
      <c r="J42" s="11"/>
      <c r="K42" s="11"/>
      <c r="L42" s="11"/>
      <c r="M42" s="11"/>
      <c r="N42" s="11"/>
      <c r="O42" s="11"/>
      <c r="P42" s="11"/>
      <c r="Q42" s="11"/>
      <c r="R42" s="11"/>
      <c r="S42" s="11"/>
    </row>
    <row r="43" spans="2:28" x14ac:dyDescent="0.25">
      <c r="I43" s="11"/>
      <c r="J43" s="11"/>
      <c r="K43" s="11"/>
      <c r="L43" s="11"/>
      <c r="M43" s="11"/>
      <c r="N43" s="11"/>
      <c r="O43" s="11"/>
      <c r="P43" s="11"/>
      <c r="Q43" s="11"/>
      <c r="R43" s="11"/>
      <c r="S43" s="11"/>
    </row>
    <row r="44" spans="2:28" x14ac:dyDescent="0.25">
      <c r="I44" s="11"/>
      <c r="J44" s="11"/>
      <c r="K44" s="11"/>
      <c r="L44" s="11"/>
      <c r="M44" s="11"/>
      <c r="N44" s="11"/>
      <c r="O44" s="11"/>
      <c r="P44" s="11"/>
      <c r="Q44" s="11"/>
      <c r="R44" s="11"/>
      <c r="S44" s="11"/>
    </row>
  </sheetData>
  <sheetProtection algorithmName="SHA-512" hashValue="BgkdMebu6lHj6PzfCk7OCQ6p2LGln337ER4rCfQk7jSrVXfe3uXh8vE24xo6Gy0VLQzPBHwa835tVvOcIGKMfA==" saltValue="qoiQgvG+7/Zqq7az5YQgHA==" spinCount="100000" sheet="1" objects="1" scenarios="1" selectLockedCells="1"/>
  <mergeCells count="39">
    <mergeCell ref="F20:W20"/>
    <mergeCell ref="F22:W22"/>
    <mergeCell ref="G31:K31"/>
    <mergeCell ref="G32:K32"/>
    <mergeCell ref="G33:K35"/>
    <mergeCell ref="E5:Y5"/>
    <mergeCell ref="F17:O17"/>
    <mergeCell ref="E6:Y6"/>
    <mergeCell ref="E7:Y7"/>
    <mergeCell ref="F9:W9"/>
    <mergeCell ref="H13:W13"/>
    <mergeCell ref="F25:W25"/>
    <mergeCell ref="H14:W14"/>
    <mergeCell ref="H15:W15"/>
    <mergeCell ref="F12:W12"/>
    <mergeCell ref="F16:W16"/>
    <mergeCell ref="P23:T23"/>
    <mergeCell ref="F18:W18"/>
    <mergeCell ref="M29:Q29"/>
    <mergeCell ref="G27:K27"/>
    <mergeCell ref="G28:K28"/>
    <mergeCell ref="G29:K29"/>
    <mergeCell ref="G30:K30"/>
    <mergeCell ref="F10:X10"/>
    <mergeCell ref="L35:R35"/>
    <mergeCell ref="P37:Q37"/>
    <mergeCell ref="L37:O37"/>
    <mergeCell ref="F36:X36"/>
    <mergeCell ref="F11:X11"/>
    <mergeCell ref="S27:W27"/>
    <mergeCell ref="S28:W30"/>
    <mergeCell ref="S31:W31"/>
    <mergeCell ref="L31:Q32"/>
    <mergeCell ref="F23:O23"/>
    <mergeCell ref="F19:S19"/>
    <mergeCell ref="T19:U19"/>
    <mergeCell ref="F21:V21"/>
    <mergeCell ref="M27:Q27"/>
    <mergeCell ref="M28:Q28"/>
  </mergeCells>
  <hyperlinks>
    <hyperlink ref="P23" r:id="rId1"/>
    <hyperlink ref="P17" location="'Lodge Entry'!I9" display="Lodge Entry"/>
    <hyperlink ref="T19:U19" location="'Lodge Member Entry'!I9" display="Lodge Member Entry"/>
    <hyperlink ref="L37"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4"/>
  <sheetViews>
    <sheetView workbookViewId="0">
      <selection activeCell="I9" sqref="I9:J9"/>
    </sheetView>
  </sheetViews>
  <sheetFormatPr defaultRowHeight="15" x14ac:dyDescent="0.25"/>
  <cols>
    <col min="1" max="2" width="1.42578125" style="10" customWidth="1"/>
    <col min="3" max="3" width="2.140625" style="10" customWidth="1"/>
    <col min="4" max="5" width="1.42578125" style="10" customWidth="1"/>
    <col min="6" max="6" width="16.42578125" style="10" customWidth="1"/>
    <col min="7" max="7" width="9.140625" style="10"/>
    <col min="8" max="8" width="1.42578125" style="10" customWidth="1"/>
    <col min="9" max="12" width="9.140625" style="10"/>
    <col min="13" max="13" width="4" style="10" bestFit="1" customWidth="1"/>
    <col min="14" max="14" width="9.140625" style="10"/>
    <col min="15" max="15" width="1.42578125" style="10" customWidth="1"/>
    <col min="16" max="17" width="9.140625" style="10"/>
    <col min="18" max="18" width="9.140625" style="10" customWidth="1"/>
    <col min="19" max="19" width="9.140625" style="10"/>
    <col min="20" max="21" width="1.42578125" style="10" customWidth="1"/>
    <col min="22" max="22" width="2.140625" style="10" customWidth="1"/>
    <col min="23" max="24" width="1.42578125" style="10" customWidth="1"/>
    <col min="25" max="16384" width="9.140625" style="10"/>
  </cols>
  <sheetData>
    <row r="1" spans="2:23" ht="7.5" customHeight="1" thickBot="1" x14ac:dyDescent="0.3"/>
    <row r="2" spans="2:23" ht="7.5" customHeight="1" x14ac:dyDescent="0.25">
      <c r="B2" s="46"/>
      <c r="C2" s="47"/>
      <c r="D2" s="47"/>
      <c r="E2" s="47"/>
      <c r="F2" s="47"/>
      <c r="G2" s="47"/>
      <c r="H2" s="47"/>
      <c r="I2" s="47"/>
      <c r="J2" s="47"/>
      <c r="K2" s="47"/>
      <c r="L2" s="47"/>
      <c r="M2" s="47"/>
      <c r="N2" s="47"/>
      <c r="O2" s="47"/>
      <c r="P2" s="47"/>
      <c r="Q2" s="47"/>
      <c r="R2" s="47"/>
      <c r="S2" s="47"/>
      <c r="T2" s="47"/>
      <c r="U2" s="47"/>
      <c r="V2" s="47"/>
      <c r="W2" s="48"/>
    </row>
    <row r="3" spans="2:23" ht="11.25" customHeight="1" x14ac:dyDescent="0.25">
      <c r="B3" s="49"/>
      <c r="C3" s="50"/>
      <c r="D3" s="50"/>
      <c r="E3" s="50"/>
      <c r="F3" s="50"/>
      <c r="G3" s="50"/>
      <c r="H3" s="50"/>
      <c r="I3" s="50"/>
      <c r="J3" s="50"/>
      <c r="K3" s="50"/>
      <c r="L3" s="50"/>
      <c r="M3" s="50"/>
      <c r="N3" s="50"/>
      <c r="O3" s="50"/>
      <c r="P3" s="50"/>
      <c r="Q3" s="50"/>
      <c r="R3" s="50"/>
      <c r="S3" s="50"/>
      <c r="T3" s="50"/>
      <c r="U3" s="50"/>
      <c r="V3" s="50"/>
      <c r="W3" s="51"/>
    </row>
    <row r="4" spans="2:23" ht="7.5" customHeight="1" x14ac:dyDescent="0.25">
      <c r="B4" s="49"/>
      <c r="C4" s="50"/>
      <c r="D4" s="52"/>
      <c r="E4" s="52"/>
      <c r="F4" s="52"/>
      <c r="G4" s="52"/>
      <c r="H4" s="52"/>
      <c r="I4" s="52"/>
      <c r="J4" s="52"/>
      <c r="K4" s="52"/>
      <c r="L4" s="52"/>
      <c r="M4" s="52"/>
      <c r="N4" s="52"/>
      <c r="O4" s="52"/>
      <c r="P4" s="52"/>
      <c r="Q4" s="52"/>
      <c r="R4" s="52"/>
      <c r="S4" s="52"/>
      <c r="T4" s="52"/>
      <c r="U4" s="52"/>
      <c r="V4" s="50"/>
      <c r="W4" s="51"/>
    </row>
    <row r="5" spans="2:23" x14ac:dyDescent="0.25">
      <c r="B5" s="49"/>
      <c r="C5" s="50"/>
      <c r="D5" s="52"/>
      <c r="E5" s="109"/>
      <c r="F5" s="110"/>
      <c r="G5" s="110"/>
      <c r="H5" s="110"/>
      <c r="I5" s="110"/>
      <c r="J5" s="110"/>
      <c r="K5" s="110"/>
      <c r="L5" s="110"/>
      <c r="M5" s="110"/>
      <c r="N5" s="110"/>
      <c r="O5" s="110"/>
      <c r="P5" s="110"/>
      <c r="Q5" s="110"/>
      <c r="R5" s="110"/>
      <c r="S5" s="110"/>
      <c r="T5" s="111"/>
      <c r="U5" s="52"/>
      <c r="V5" s="50"/>
      <c r="W5" s="51"/>
    </row>
    <row r="6" spans="2:23" ht="23.25" x14ac:dyDescent="0.35">
      <c r="B6" s="49"/>
      <c r="C6" s="50"/>
      <c r="D6" s="52"/>
      <c r="E6" s="178" t="s">
        <v>222</v>
      </c>
      <c r="F6" s="164"/>
      <c r="G6" s="164"/>
      <c r="H6" s="164"/>
      <c r="I6" s="164"/>
      <c r="J6" s="164"/>
      <c r="K6" s="164"/>
      <c r="L6" s="164"/>
      <c r="M6" s="164"/>
      <c r="N6" s="164"/>
      <c r="O6" s="164"/>
      <c r="P6" s="164"/>
      <c r="Q6" s="164"/>
      <c r="R6" s="164"/>
      <c r="S6" s="164"/>
      <c r="T6" s="179"/>
      <c r="U6" s="52"/>
      <c r="V6" s="50"/>
      <c r="W6" s="51"/>
    </row>
    <row r="7" spans="2:23" s="30" customFormat="1" ht="18.75" x14ac:dyDescent="0.3">
      <c r="B7" s="53"/>
      <c r="C7" s="54"/>
      <c r="D7" s="55"/>
      <c r="E7" s="180"/>
      <c r="F7" s="181"/>
      <c r="G7" s="181"/>
      <c r="H7" s="181"/>
      <c r="I7" s="181"/>
      <c r="J7" s="181"/>
      <c r="K7" s="181"/>
      <c r="L7" s="181"/>
      <c r="M7" s="181"/>
      <c r="N7" s="181"/>
      <c r="O7" s="181"/>
      <c r="P7" s="181"/>
      <c r="Q7" s="181"/>
      <c r="R7" s="181"/>
      <c r="S7" s="181"/>
      <c r="T7" s="182"/>
      <c r="U7" s="55"/>
      <c r="V7" s="54"/>
      <c r="W7" s="56"/>
    </row>
    <row r="8" spans="2:23" ht="15.75" customHeight="1" x14ac:dyDescent="0.25">
      <c r="B8" s="49"/>
      <c r="C8" s="50"/>
      <c r="D8" s="52"/>
      <c r="E8" s="112"/>
      <c r="F8" s="4"/>
      <c r="G8" s="4"/>
      <c r="H8" s="4"/>
      <c r="I8" s="4"/>
      <c r="J8" s="4"/>
      <c r="K8" s="4"/>
      <c r="L8" s="4"/>
      <c r="M8" s="4"/>
      <c r="N8" s="4"/>
      <c r="O8" s="4"/>
      <c r="P8" s="4"/>
      <c r="Q8" s="4"/>
      <c r="R8" s="4"/>
      <c r="S8" s="4"/>
      <c r="T8" s="113"/>
      <c r="U8" s="52"/>
      <c r="V8" s="50"/>
      <c r="W8" s="51"/>
    </row>
    <row r="9" spans="2:23" ht="18.75" customHeight="1" x14ac:dyDescent="0.3">
      <c r="B9" s="49"/>
      <c r="C9" s="50"/>
      <c r="D9" s="52"/>
      <c r="E9" s="112"/>
      <c r="F9" s="185" t="s">
        <v>195</v>
      </c>
      <c r="G9" s="185"/>
      <c r="H9" s="4"/>
      <c r="I9" s="186"/>
      <c r="J9" s="186"/>
      <c r="K9" s="4"/>
      <c r="L9" s="4"/>
      <c r="M9" s="119"/>
      <c r="N9" s="187" t="s">
        <v>252</v>
      </c>
      <c r="O9" s="187"/>
      <c r="P9" s="187"/>
      <c r="Q9" s="187"/>
      <c r="R9" s="187"/>
      <c r="S9" s="187"/>
      <c r="T9" s="113"/>
      <c r="U9" s="52"/>
      <c r="V9" s="50"/>
      <c r="W9" s="51"/>
    </row>
    <row r="10" spans="2:23" x14ac:dyDescent="0.25">
      <c r="B10" s="49"/>
      <c r="C10" s="50"/>
      <c r="D10" s="52"/>
      <c r="E10" s="112"/>
      <c r="F10" s="4"/>
      <c r="G10" s="4"/>
      <c r="H10" s="4"/>
      <c r="I10" s="4"/>
      <c r="J10" s="4"/>
      <c r="K10" s="4"/>
      <c r="L10" s="4"/>
      <c r="M10" s="119"/>
      <c r="N10" s="187"/>
      <c r="O10" s="187"/>
      <c r="P10" s="187"/>
      <c r="Q10" s="187"/>
      <c r="R10" s="187"/>
      <c r="S10" s="187"/>
      <c r="T10" s="113"/>
      <c r="U10" s="52"/>
      <c r="V10" s="50"/>
      <c r="W10" s="51"/>
    </row>
    <row r="11" spans="2:23" ht="18.75" x14ac:dyDescent="0.3">
      <c r="B11" s="49"/>
      <c r="C11" s="50"/>
      <c r="D11" s="52"/>
      <c r="E11" s="112"/>
      <c r="F11" s="185" t="s">
        <v>189</v>
      </c>
      <c r="G11" s="185"/>
      <c r="H11" s="5"/>
      <c r="I11" s="184"/>
      <c r="J11" s="184"/>
      <c r="K11" s="4"/>
      <c r="L11" s="6" t="e">
        <f>IF(I9=Lists!A2,VLOOKUP(I11,Lists!C2:D106,2,FALSE),VLOOKUP(I11,Lists!F2:G84,2,FALSE))</f>
        <v>#N/A</v>
      </c>
      <c r="M11" s="119"/>
      <c r="N11" s="187"/>
      <c r="O11" s="187"/>
      <c r="P11" s="187"/>
      <c r="Q11" s="187"/>
      <c r="R11" s="187"/>
      <c r="S11" s="187"/>
      <c r="T11" s="113"/>
      <c r="U11" s="52"/>
      <c r="V11" s="50"/>
      <c r="W11" s="51"/>
    </row>
    <row r="12" spans="2:23" x14ac:dyDescent="0.25">
      <c r="B12" s="49"/>
      <c r="C12" s="50"/>
      <c r="D12" s="52"/>
      <c r="E12" s="112"/>
      <c r="F12" s="4"/>
      <c r="G12" s="4"/>
      <c r="H12" s="4"/>
      <c r="I12" s="4"/>
      <c r="J12" s="4"/>
      <c r="K12" s="4"/>
      <c r="L12" s="4"/>
      <c r="M12" s="4"/>
      <c r="N12" s="4"/>
      <c r="O12" s="4"/>
      <c r="P12" s="4"/>
      <c r="Q12" s="4"/>
      <c r="R12" s="4"/>
      <c r="S12" s="4"/>
      <c r="T12" s="113"/>
      <c r="U12" s="52"/>
      <c r="V12" s="50"/>
      <c r="W12" s="51"/>
    </row>
    <row r="13" spans="2:23" ht="18.75" x14ac:dyDescent="0.3">
      <c r="B13" s="49"/>
      <c r="C13" s="50"/>
      <c r="D13" s="52"/>
      <c r="E13" s="112"/>
      <c r="F13" s="185" t="s">
        <v>188</v>
      </c>
      <c r="G13" s="185"/>
      <c r="H13" s="5"/>
      <c r="I13" s="183" t="str">
        <f>_xlfn.IFNA(L11,"Select Order and Lodge Number Above")</f>
        <v>Select Order and Lodge Number Above</v>
      </c>
      <c r="J13" s="183"/>
      <c r="K13" s="183"/>
      <c r="L13" s="183"/>
      <c r="M13" s="183"/>
      <c r="N13" s="183"/>
      <c r="O13" s="2"/>
      <c r="P13" s="4"/>
      <c r="Q13" s="4"/>
      <c r="R13" s="4"/>
      <c r="S13" s="4"/>
      <c r="T13" s="113"/>
      <c r="U13" s="52"/>
      <c r="V13" s="50"/>
      <c r="W13" s="51"/>
    </row>
    <row r="14" spans="2:23" x14ac:dyDescent="0.25">
      <c r="B14" s="49"/>
      <c r="C14" s="50"/>
      <c r="D14" s="52"/>
      <c r="E14" s="112"/>
      <c r="F14" s="4"/>
      <c r="G14" s="4"/>
      <c r="H14" s="4"/>
      <c r="I14" s="4"/>
      <c r="J14" s="4"/>
      <c r="K14" s="4"/>
      <c r="L14" s="4"/>
      <c r="M14" s="4"/>
      <c r="N14" s="4"/>
      <c r="O14" s="4"/>
      <c r="P14" s="4"/>
      <c r="Q14" s="4"/>
      <c r="R14" s="4"/>
      <c r="S14" s="4"/>
      <c r="T14" s="113"/>
      <c r="U14" s="52"/>
      <c r="V14" s="50"/>
      <c r="W14" s="51"/>
    </row>
    <row r="15" spans="2:23" ht="15.75" x14ac:dyDescent="0.25">
      <c r="B15" s="49"/>
      <c r="C15" s="50"/>
      <c r="D15" s="52"/>
      <c r="E15" s="114"/>
      <c r="F15" s="188" t="s">
        <v>249</v>
      </c>
      <c r="G15" s="188"/>
      <c r="H15" s="7"/>
      <c r="I15" s="175"/>
      <c r="J15" s="175"/>
      <c r="K15" s="175"/>
      <c r="L15" s="175"/>
      <c r="M15" s="4"/>
      <c r="N15" s="89"/>
      <c r="O15" s="7"/>
      <c r="P15" s="176"/>
      <c r="Q15" s="176"/>
      <c r="R15" s="176"/>
      <c r="S15" s="176"/>
      <c r="T15" s="113"/>
      <c r="U15" s="52"/>
      <c r="V15" s="50"/>
      <c r="W15" s="51"/>
    </row>
    <row r="16" spans="2:23" x14ac:dyDescent="0.25">
      <c r="B16" s="49"/>
      <c r="C16" s="50"/>
      <c r="D16" s="52"/>
      <c r="E16" s="115"/>
      <c r="F16" s="7"/>
      <c r="G16" s="7"/>
      <c r="H16" s="7"/>
      <c r="I16" s="3"/>
      <c r="J16" s="3"/>
      <c r="K16" s="3"/>
      <c r="L16" s="3"/>
      <c r="M16" s="4"/>
      <c r="N16" s="7"/>
      <c r="O16" s="7"/>
      <c r="P16" s="4"/>
      <c r="Q16" s="4"/>
      <c r="R16" s="4"/>
      <c r="S16" s="4"/>
      <c r="T16" s="113"/>
      <c r="U16" s="52"/>
      <c r="V16" s="50"/>
      <c r="W16" s="51"/>
    </row>
    <row r="17" spans="2:23" ht="15.75" x14ac:dyDescent="0.25">
      <c r="B17" s="49"/>
      <c r="C17" s="50"/>
      <c r="D17" s="52"/>
      <c r="E17" s="114"/>
      <c r="F17" s="188" t="s">
        <v>248</v>
      </c>
      <c r="G17" s="188"/>
      <c r="H17" s="7"/>
      <c r="I17" s="175"/>
      <c r="J17" s="175"/>
      <c r="K17" s="175"/>
      <c r="L17" s="175"/>
      <c r="M17" s="4"/>
      <c r="N17" s="89" t="s">
        <v>190</v>
      </c>
      <c r="O17" s="7"/>
      <c r="P17" s="175"/>
      <c r="Q17" s="175"/>
      <c r="R17" s="175"/>
      <c r="S17" s="175"/>
      <c r="T17" s="113"/>
      <c r="U17" s="52"/>
      <c r="V17" s="50"/>
      <c r="W17" s="51"/>
    </row>
    <row r="18" spans="2:23" x14ac:dyDescent="0.25">
      <c r="B18" s="49"/>
      <c r="C18" s="50"/>
      <c r="D18" s="52"/>
      <c r="E18" s="115"/>
      <c r="F18" s="7"/>
      <c r="G18" s="7"/>
      <c r="H18" s="7"/>
      <c r="I18" s="3"/>
      <c r="J18" s="3"/>
      <c r="K18" s="3"/>
      <c r="L18" s="3"/>
      <c r="M18" s="4"/>
      <c r="N18" s="7"/>
      <c r="O18" s="7"/>
      <c r="P18" s="4"/>
      <c r="Q18" s="4"/>
      <c r="R18" s="4"/>
      <c r="S18" s="4"/>
      <c r="T18" s="113"/>
      <c r="U18" s="52"/>
      <c r="V18" s="50"/>
      <c r="W18" s="51"/>
    </row>
    <row r="19" spans="2:23" ht="15.75" x14ac:dyDescent="0.25">
      <c r="B19" s="49"/>
      <c r="C19" s="50"/>
      <c r="D19" s="52"/>
      <c r="E19" s="112"/>
      <c r="F19" s="188" t="s">
        <v>192</v>
      </c>
      <c r="G19" s="188"/>
      <c r="H19" s="8"/>
      <c r="I19" s="175"/>
      <c r="J19" s="175"/>
      <c r="K19" s="175"/>
      <c r="L19" s="175"/>
      <c r="M19" s="9"/>
      <c r="N19" s="9"/>
      <c r="O19" s="4"/>
      <c r="P19" s="4"/>
      <c r="Q19" s="4"/>
      <c r="R19" s="4"/>
      <c r="S19" s="4"/>
      <c r="T19" s="113"/>
      <c r="U19" s="52"/>
      <c r="V19" s="50"/>
      <c r="W19" s="51"/>
    </row>
    <row r="20" spans="2:23" x14ac:dyDescent="0.25">
      <c r="B20" s="49"/>
      <c r="C20" s="50"/>
      <c r="D20" s="52"/>
      <c r="E20" s="112"/>
      <c r="F20" s="4"/>
      <c r="G20" s="4"/>
      <c r="H20" s="4"/>
      <c r="I20" s="4"/>
      <c r="J20" s="4"/>
      <c r="K20" s="4"/>
      <c r="L20" s="4"/>
      <c r="M20" s="4"/>
      <c r="N20" s="4"/>
      <c r="O20" s="4"/>
      <c r="P20" s="4"/>
      <c r="Q20" s="4"/>
      <c r="R20" s="4"/>
      <c r="S20" s="4"/>
      <c r="T20" s="113"/>
      <c r="U20" s="52"/>
      <c r="V20" s="50"/>
      <c r="W20" s="51"/>
    </row>
    <row r="21" spans="2:23" ht="15.75" x14ac:dyDescent="0.25">
      <c r="B21" s="49"/>
      <c r="C21" s="50"/>
      <c r="D21" s="52"/>
      <c r="E21" s="112"/>
      <c r="F21" s="188" t="s">
        <v>193</v>
      </c>
      <c r="G21" s="188"/>
      <c r="H21" s="8"/>
      <c r="I21" s="193">
        <f>SUM(I19*M21)</f>
        <v>0</v>
      </c>
      <c r="J21" s="194"/>
      <c r="K21" s="194"/>
      <c r="L21" s="194"/>
      <c r="M21" s="15">
        <v>12</v>
      </c>
      <c r="N21" s="16" t="s">
        <v>206</v>
      </c>
      <c r="O21" s="4"/>
      <c r="P21" s="4"/>
      <c r="Q21" s="4"/>
      <c r="R21" s="4"/>
      <c r="S21" s="4"/>
      <c r="T21" s="113"/>
      <c r="U21" s="52"/>
      <c r="V21" s="50"/>
      <c r="W21" s="51"/>
    </row>
    <row r="22" spans="2:23" ht="15.75" x14ac:dyDescent="0.25">
      <c r="B22" s="49"/>
      <c r="C22" s="50"/>
      <c r="D22" s="52"/>
      <c r="E22" s="112"/>
      <c r="F22" s="8"/>
      <c r="G22" s="8"/>
      <c r="H22" s="8"/>
      <c r="I22" s="9"/>
      <c r="J22" s="9"/>
      <c r="K22" s="9"/>
      <c r="L22" s="9"/>
      <c r="M22" s="9"/>
      <c r="N22" s="9"/>
      <c r="O22" s="4"/>
      <c r="P22" s="4"/>
      <c r="Q22" s="4"/>
      <c r="R22" s="4"/>
      <c r="S22" s="4"/>
      <c r="T22" s="113"/>
      <c r="U22" s="52"/>
      <c r="V22" s="50"/>
      <c r="W22" s="51"/>
    </row>
    <row r="23" spans="2:23" ht="15.75" x14ac:dyDescent="0.25">
      <c r="B23" s="49"/>
      <c r="C23" s="50"/>
      <c r="D23" s="52"/>
      <c r="E23" s="112"/>
      <c r="F23" s="188" t="s">
        <v>194</v>
      </c>
      <c r="G23" s="188"/>
      <c r="H23" s="8"/>
      <c r="I23" s="195"/>
      <c r="J23" s="195"/>
      <c r="K23" s="195"/>
      <c r="L23" s="195"/>
      <c r="M23" s="9"/>
      <c r="N23" s="9"/>
      <c r="O23" s="4"/>
      <c r="P23" s="17">
        <f>IF(I23&gt;I21," ",SUM(I21-I23))</f>
        <v>0</v>
      </c>
      <c r="Q23" s="14" t="str">
        <f>IF(P23=0," ","Still Outstanding")</f>
        <v xml:space="preserve"> </v>
      </c>
      <c r="R23" s="4"/>
      <c r="S23" s="4"/>
      <c r="T23" s="113"/>
      <c r="U23" s="52"/>
      <c r="V23" s="50"/>
      <c r="W23" s="51"/>
    </row>
    <row r="24" spans="2:23" ht="15" customHeight="1" x14ac:dyDescent="0.25">
      <c r="B24" s="49"/>
      <c r="C24" s="50"/>
      <c r="D24" s="52"/>
      <c r="E24" s="112"/>
      <c r="F24" s="4"/>
      <c r="G24" s="4"/>
      <c r="H24" s="4"/>
      <c r="I24" s="4"/>
      <c r="J24" s="4"/>
      <c r="K24" s="4"/>
      <c r="L24" s="4"/>
      <c r="M24" s="4"/>
      <c r="N24" s="32"/>
      <c r="O24" s="32"/>
      <c r="P24" s="32"/>
      <c r="Q24" s="32"/>
      <c r="R24" s="32"/>
      <c r="S24" s="32"/>
      <c r="T24" s="113"/>
      <c r="U24" s="52"/>
      <c r="V24" s="50"/>
      <c r="W24" s="51"/>
    </row>
    <row r="25" spans="2:23" ht="15.75" customHeight="1" x14ac:dyDescent="0.25">
      <c r="B25" s="49"/>
      <c r="C25" s="50"/>
      <c r="D25" s="52"/>
      <c r="E25" s="114"/>
      <c r="F25" s="188" t="s">
        <v>191</v>
      </c>
      <c r="G25" s="188"/>
      <c r="H25" s="8"/>
      <c r="I25" s="189"/>
      <c r="J25" s="190"/>
      <c r="K25" s="190"/>
      <c r="L25" s="191"/>
      <c r="M25" s="173" t="e">
        <f>VLOOKUP(I25,Lists!I12:M15,5,FALSE)</f>
        <v>#N/A</v>
      </c>
      <c r="N25" s="173"/>
      <c r="O25" s="173"/>
      <c r="P25" s="173"/>
      <c r="Q25" s="173"/>
      <c r="R25" s="173"/>
      <c r="S25" s="173"/>
      <c r="T25" s="113"/>
      <c r="U25" s="52"/>
      <c r="V25" s="50"/>
      <c r="W25" s="51"/>
    </row>
    <row r="26" spans="2:23" ht="15.75" x14ac:dyDescent="0.25">
      <c r="B26" s="49"/>
      <c r="C26" s="50"/>
      <c r="D26" s="52"/>
      <c r="E26" s="116"/>
      <c r="F26" s="8"/>
      <c r="G26" s="8"/>
      <c r="H26" s="8"/>
      <c r="I26" s="9"/>
      <c r="J26" s="9"/>
      <c r="K26" s="9"/>
      <c r="L26" s="9"/>
      <c r="M26" s="173"/>
      <c r="N26" s="173"/>
      <c r="O26" s="173"/>
      <c r="P26" s="173"/>
      <c r="Q26" s="173"/>
      <c r="R26" s="173"/>
      <c r="S26" s="173"/>
      <c r="T26" s="113"/>
      <c r="U26" s="52"/>
      <c r="V26" s="50"/>
      <c r="W26" s="51"/>
    </row>
    <row r="27" spans="2:23" ht="15.75" x14ac:dyDescent="0.25">
      <c r="B27" s="49"/>
      <c r="C27" s="50"/>
      <c r="D27" s="52"/>
      <c r="E27" s="116"/>
      <c r="F27" s="188" t="s">
        <v>232</v>
      </c>
      <c r="G27" s="188"/>
      <c r="H27" s="8"/>
      <c r="I27" s="192"/>
      <c r="J27" s="192"/>
      <c r="K27" s="192"/>
      <c r="L27" s="192"/>
      <c r="M27" s="173"/>
      <c r="N27" s="173"/>
      <c r="O27" s="173"/>
      <c r="P27" s="173"/>
      <c r="Q27" s="173"/>
      <c r="R27" s="173"/>
      <c r="S27" s="173"/>
      <c r="T27" s="113"/>
      <c r="U27" s="52"/>
      <c r="V27" s="50"/>
      <c r="W27" s="51"/>
    </row>
    <row r="28" spans="2:23" x14ac:dyDescent="0.25">
      <c r="B28" s="49"/>
      <c r="C28" s="50"/>
      <c r="D28" s="52"/>
      <c r="E28" s="117"/>
      <c r="F28" s="177" t="str">
        <f>IF(I27=F26," ","Please send the completed form to tim.spriggs@bt.com")</f>
        <v xml:space="preserve"> </v>
      </c>
      <c r="G28" s="177"/>
      <c r="H28" s="177"/>
      <c r="I28" s="177"/>
      <c r="J28" s="177"/>
      <c r="K28" s="177"/>
      <c r="L28" s="177"/>
      <c r="M28" s="174"/>
      <c r="N28" s="174"/>
      <c r="O28" s="174"/>
      <c r="P28" s="174"/>
      <c r="Q28" s="174"/>
      <c r="R28" s="174"/>
      <c r="S28" s="174"/>
      <c r="T28" s="118"/>
      <c r="U28" s="52"/>
      <c r="V28" s="50"/>
      <c r="W28" s="51"/>
    </row>
    <row r="29" spans="2:23" ht="7.5" customHeight="1" x14ac:dyDescent="0.25">
      <c r="B29" s="49"/>
      <c r="C29" s="50"/>
      <c r="D29" s="52"/>
      <c r="E29" s="52"/>
      <c r="F29" s="52"/>
      <c r="G29" s="52"/>
      <c r="H29" s="52"/>
      <c r="I29" s="57"/>
      <c r="J29" s="57"/>
      <c r="K29" s="57"/>
      <c r="L29" s="57"/>
      <c r="M29" s="57"/>
      <c r="N29" s="57"/>
      <c r="O29" s="57"/>
      <c r="P29" s="57"/>
      <c r="Q29" s="52"/>
      <c r="R29" s="52"/>
      <c r="S29" s="52"/>
      <c r="T29" s="52"/>
      <c r="U29" s="52"/>
      <c r="V29" s="50"/>
      <c r="W29" s="51"/>
    </row>
    <row r="30" spans="2:23" ht="11.25" customHeight="1" x14ac:dyDescent="0.25">
      <c r="B30" s="49"/>
      <c r="C30" s="50"/>
      <c r="D30" s="50"/>
      <c r="E30" s="50"/>
      <c r="F30" s="50"/>
      <c r="G30" s="50"/>
      <c r="H30" s="50"/>
      <c r="I30" s="58"/>
      <c r="J30" s="58"/>
      <c r="K30" s="58"/>
      <c r="L30" s="58"/>
      <c r="M30" s="58"/>
      <c r="N30" s="58"/>
      <c r="O30" s="58"/>
      <c r="P30" s="58"/>
      <c r="Q30" s="50"/>
      <c r="R30" s="50"/>
      <c r="S30" s="50"/>
      <c r="T30" s="50"/>
      <c r="U30" s="50"/>
      <c r="V30" s="50"/>
      <c r="W30" s="51"/>
    </row>
    <row r="31" spans="2:23" ht="7.5" customHeight="1" thickBot="1" x14ac:dyDescent="0.3">
      <c r="B31" s="59"/>
      <c r="C31" s="60"/>
      <c r="D31" s="60"/>
      <c r="E31" s="60"/>
      <c r="F31" s="60"/>
      <c r="G31" s="60"/>
      <c r="H31" s="60"/>
      <c r="I31" s="61"/>
      <c r="J31" s="61"/>
      <c r="K31" s="61"/>
      <c r="L31" s="61"/>
      <c r="M31" s="61"/>
      <c r="N31" s="61"/>
      <c r="O31" s="61"/>
      <c r="P31" s="61"/>
      <c r="Q31" s="60"/>
      <c r="R31" s="60"/>
      <c r="S31" s="60"/>
      <c r="T31" s="60"/>
      <c r="U31" s="60"/>
      <c r="V31" s="60"/>
      <c r="W31" s="62"/>
    </row>
    <row r="32" spans="2:23" x14ac:dyDescent="0.25">
      <c r="I32" s="11"/>
      <c r="J32" s="11"/>
      <c r="K32" s="11"/>
      <c r="L32" s="11"/>
      <c r="M32" s="11"/>
      <c r="N32" s="11"/>
      <c r="O32" s="11"/>
      <c r="P32" s="11"/>
    </row>
    <row r="33" spans="9:16" x14ac:dyDescent="0.25">
      <c r="I33" s="11"/>
      <c r="J33" s="11"/>
      <c r="K33" s="11"/>
      <c r="L33" s="11"/>
      <c r="M33" s="11"/>
      <c r="N33" s="11"/>
      <c r="O33" s="11"/>
      <c r="P33" s="11"/>
    </row>
    <row r="34" spans="9:16" x14ac:dyDescent="0.25">
      <c r="I34" s="11"/>
      <c r="J34" s="11"/>
      <c r="K34" s="11"/>
      <c r="L34" s="11"/>
      <c r="M34" s="11"/>
      <c r="N34" s="11"/>
      <c r="O34" s="11"/>
      <c r="P34" s="11"/>
    </row>
  </sheetData>
  <sheetProtection algorithmName="SHA-512" hashValue="ONjnoEQuXOaM+P3zmk2wvhy1thaj6ach56zo2cwDMRK54wbPZPl9luzczHnpI1fTbJjdtetZVkGhYcYlaaRYyw==" saltValue="xdZkN5ccyLcPX8biLZwzDg==" spinCount="100000" sheet="1" objects="1" scenarios="1" selectLockedCells="1"/>
  <mergeCells count="27">
    <mergeCell ref="F25:G25"/>
    <mergeCell ref="F27:G27"/>
    <mergeCell ref="E6:T6"/>
    <mergeCell ref="E7:T7"/>
    <mergeCell ref="I13:N13"/>
    <mergeCell ref="I11:J11"/>
    <mergeCell ref="F9:G9"/>
    <mergeCell ref="I9:J9"/>
    <mergeCell ref="F13:G13"/>
    <mergeCell ref="F11:G11"/>
    <mergeCell ref="N9:S11"/>
    <mergeCell ref="M25:S28"/>
    <mergeCell ref="I15:L15"/>
    <mergeCell ref="I17:L17"/>
    <mergeCell ref="P15:S15"/>
    <mergeCell ref="P17:S17"/>
    <mergeCell ref="F28:L28"/>
    <mergeCell ref="F15:G15"/>
    <mergeCell ref="F17:G17"/>
    <mergeCell ref="I25:L25"/>
    <mergeCell ref="I27:L27"/>
    <mergeCell ref="F19:G19"/>
    <mergeCell ref="I19:L19"/>
    <mergeCell ref="F21:G21"/>
    <mergeCell ref="I21:L21"/>
    <mergeCell ref="F23:G23"/>
    <mergeCell ref="I23:L23"/>
  </mergeCells>
  <conditionalFormatting sqref="I9:J9">
    <cfRule type="cellIs" dxfId="55" priority="21" operator="lessThan">
      <formula>1</formula>
    </cfRule>
    <cfRule type="cellIs" dxfId="54" priority="24" operator="equal">
      <formula>"Mark"</formula>
    </cfRule>
    <cfRule type="cellIs" dxfId="53" priority="25" operator="equal">
      <formula>"RAM"</formula>
    </cfRule>
  </conditionalFormatting>
  <conditionalFormatting sqref="I15:L15">
    <cfRule type="cellIs" dxfId="52" priority="19" operator="lessThan">
      <formula>1</formula>
    </cfRule>
  </conditionalFormatting>
  <conditionalFormatting sqref="I17:L17">
    <cfRule type="cellIs" dxfId="51" priority="18" operator="lessThan">
      <formula>1</formula>
    </cfRule>
  </conditionalFormatting>
  <conditionalFormatting sqref="P17:S17">
    <cfRule type="cellIs" dxfId="50" priority="15" operator="lessThan">
      <formula>1</formula>
    </cfRule>
  </conditionalFormatting>
  <conditionalFormatting sqref="I25">
    <cfRule type="cellIs" dxfId="49" priority="13" operator="lessThan">
      <formula>1</formula>
    </cfRule>
  </conditionalFormatting>
  <conditionalFormatting sqref="I19:L19">
    <cfRule type="cellIs" dxfId="48" priority="9" operator="lessThan">
      <formula>1</formula>
    </cfRule>
  </conditionalFormatting>
  <conditionalFormatting sqref="I21:L21">
    <cfRule type="cellIs" dxfId="47" priority="8" operator="lessThan">
      <formula>1</formula>
    </cfRule>
  </conditionalFormatting>
  <conditionalFormatting sqref="I27:L27">
    <cfRule type="cellIs" dxfId="46" priority="7" operator="lessThan">
      <formula>1</formula>
    </cfRule>
  </conditionalFormatting>
  <conditionalFormatting sqref="I23:L23">
    <cfRule type="cellIs" dxfId="45" priority="6" operator="lessThan">
      <formula>1</formula>
    </cfRule>
  </conditionalFormatting>
  <conditionalFormatting sqref="P23">
    <cfRule type="cellIs" dxfId="44" priority="5" operator="greaterThan">
      <formula>0.01</formula>
    </cfRule>
  </conditionalFormatting>
  <conditionalFormatting sqref="I11:J11">
    <cfRule type="cellIs" dxfId="43" priority="3" operator="lessThan">
      <formula>1</formula>
    </cfRule>
    <cfRule type="cellIs" dxfId="42" priority="4" operator="greaterThan">
      <formula>0</formula>
    </cfRule>
  </conditionalFormatting>
  <conditionalFormatting sqref="M25">
    <cfRule type="cellIs" dxfId="41" priority="2" operator="greaterThan">
      <formula>0</formula>
    </cfRule>
  </conditionalFormatting>
  <dataValidations count="3">
    <dataValidation type="list" allowBlank="1" showInputMessage="1" showErrorMessage="1" sqref="I11:J11">
      <formula1>INDIRECT(I9)</formula1>
    </dataValidation>
    <dataValidation type="list" allowBlank="1" showInputMessage="1" showErrorMessage="1" sqref="I25">
      <formula1>Payment</formula1>
    </dataValidation>
    <dataValidation type="list" allowBlank="1" showInputMessage="1" showErrorMessage="1" sqref="I19:L19">
      <formula1>Tickets</formula1>
    </dataValidation>
  </dataValidations>
  <pageMargins left="0.7" right="0.7" top="0.75" bottom="0.75" header="0.3" footer="0.3"/>
  <pageSetup paperSize="9" orientation="portrait" r:id="rId1"/>
  <ignoredErrors>
    <ignoredError sqref="L11"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Lists!$A$2:$A$3</xm:f>
          </x14:formula1>
          <xm:sqref>I9:J9</xm:sqref>
        </x14:dataValidation>
        <x14:dataValidation type="list" allowBlank="1" showInputMessage="1" showErrorMessage="1">
          <x14:formula1>
            <xm:f>Lists!$O$2:$O$5</xm:f>
          </x14:formula1>
          <xm:sqref>I15:L15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71"/>
  <sheetViews>
    <sheetView workbookViewId="0">
      <selection activeCell="I9" sqref="I9:J9"/>
    </sheetView>
  </sheetViews>
  <sheetFormatPr defaultRowHeight="15" x14ac:dyDescent="0.25"/>
  <cols>
    <col min="1" max="2" width="1.42578125" style="10" customWidth="1"/>
    <col min="3" max="3" width="2.140625" style="10" customWidth="1"/>
    <col min="4" max="5" width="1.42578125" style="10" customWidth="1"/>
    <col min="6" max="7" width="12.5703125" style="10" customWidth="1"/>
    <col min="8" max="8" width="1.42578125" style="10" customWidth="1"/>
    <col min="9" max="12" width="9.140625" style="10"/>
    <col min="13" max="13" width="4" style="10" bestFit="1" customWidth="1"/>
    <col min="14" max="14" width="6.42578125" style="10" bestFit="1" customWidth="1"/>
    <col min="15" max="15" width="1.42578125" style="10" customWidth="1"/>
    <col min="16" max="17" width="9.140625" style="10"/>
    <col min="18" max="18" width="17.85546875" style="10" customWidth="1"/>
    <col min="19" max="19" width="9.140625" style="10"/>
    <col min="20" max="21" width="1.42578125" style="10" customWidth="1"/>
    <col min="22" max="22" width="2.140625" style="10" customWidth="1"/>
    <col min="23" max="25" width="1.42578125" style="10" customWidth="1"/>
    <col min="26" max="26" width="2.140625" style="10" customWidth="1"/>
    <col min="27" max="27" width="1.42578125" style="10" customWidth="1"/>
    <col min="28" max="28" width="2.7109375" style="10" customWidth="1"/>
    <col min="29" max="29" width="2.7109375" style="99" customWidth="1"/>
    <col min="30" max="30" width="37.140625" style="10" customWidth="1"/>
    <col min="31" max="31" width="10.5703125" style="10" bestFit="1" customWidth="1"/>
    <col min="32" max="32" width="9.140625" style="10"/>
    <col min="33" max="33" width="2.85546875" style="10" customWidth="1"/>
    <col min="34" max="34" width="1.42578125" style="10" customWidth="1"/>
    <col min="35" max="35" width="2.140625" style="10" customWidth="1"/>
    <col min="36" max="36" width="1.42578125" style="10" customWidth="1"/>
    <col min="37" max="16384" width="9.140625" style="10"/>
  </cols>
  <sheetData>
    <row r="1" spans="2:36" ht="7.5" customHeight="1" thickBot="1" x14ac:dyDescent="0.3"/>
    <row r="2" spans="2:36" ht="7.5" customHeight="1" x14ac:dyDescent="0.25">
      <c r="B2" s="46"/>
      <c r="C2" s="47"/>
      <c r="D2" s="47"/>
      <c r="E2" s="47"/>
      <c r="F2" s="47"/>
      <c r="G2" s="47"/>
      <c r="H2" s="47"/>
      <c r="I2" s="47"/>
      <c r="J2" s="47"/>
      <c r="K2" s="47"/>
      <c r="L2" s="47"/>
      <c r="M2" s="47"/>
      <c r="N2" s="47"/>
      <c r="O2" s="47"/>
      <c r="P2" s="47"/>
      <c r="Q2" s="47"/>
      <c r="R2" s="47"/>
      <c r="S2" s="47"/>
      <c r="T2" s="47"/>
      <c r="U2" s="47"/>
      <c r="V2" s="47"/>
      <c r="W2" s="48"/>
      <c r="Y2" s="46"/>
      <c r="Z2" s="47"/>
      <c r="AA2" s="47"/>
      <c r="AB2" s="47"/>
      <c r="AC2" s="100"/>
      <c r="AD2" s="47"/>
      <c r="AE2" s="47"/>
      <c r="AF2" s="47"/>
      <c r="AG2" s="47"/>
      <c r="AH2" s="47"/>
      <c r="AI2" s="47"/>
      <c r="AJ2" s="48"/>
    </row>
    <row r="3" spans="2:36" ht="11.25" customHeight="1" x14ac:dyDescent="0.25">
      <c r="B3" s="49"/>
      <c r="C3" s="50"/>
      <c r="D3" s="50"/>
      <c r="E3" s="50"/>
      <c r="F3" s="50"/>
      <c r="G3" s="50"/>
      <c r="H3" s="50"/>
      <c r="I3" s="50"/>
      <c r="J3" s="50"/>
      <c r="K3" s="50"/>
      <c r="L3" s="50"/>
      <c r="M3" s="50"/>
      <c r="N3" s="50"/>
      <c r="O3" s="50"/>
      <c r="P3" s="50"/>
      <c r="Q3" s="50"/>
      <c r="R3" s="50"/>
      <c r="S3" s="50"/>
      <c r="T3" s="50"/>
      <c r="U3" s="50"/>
      <c r="V3" s="50"/>
      <c r="W3" s="51"/>
      <c r="Y3" s="49"/>
      <c r="Z3" s="50"/>
      <c r="AA3" s="50"/>
      <c r="AB3" s="50"/>
      <c r="AC3" s="101"/>
      <c r="AD3" s="50"/>
      <c r="AE3" s="50"/>
      <c r="AF3" s="50"/>
      <c r="AG3" s="50"/>
      <c r="AH3" s="50"/>
      <c r="AI3" s="50"/>
      <c r="AJ3" s="51"/>
    </row>
    <row r="4" spans="2:36" ht="7.5" customHeight="1" thickBot="1" x14ac:dyDescent="0.3">
      <c r="B4" s="49"/>
      <c r="C4" s="50"/>
      <c r="D4" s="52"/>
      <c r="E4" s="52"/>
      <c r="F4" s="52"/>
      <c r="G4" s="52"/>
      <c r="H4" s="52"/>
      <c r="I4" s="52"/>
      <c r="J4" s="52"/>
      <c r="K4" s="52"/>
      <c r="L4" s="52"/>
      <c r="M4" s="52"/>
      <c r="N4" s="52"/>
      <c r="O4" s="52"/>
      <c r="P4" s="52"/>
      <c r="Q4" s="52"/>
      <c r="R4" s="52"/>
      <c r="S4" s="52"/>
      <c r="T4" s="52"/>
      <c r="U4" s="52"/>
      <c r="V4" s="50"/>
      <c r="W4" s="51"/>
      <c r="Y4" s="49"/>
      <c r="Z4" s="50"/>
      <c r="AA4" s="52"/>
      <c r="AB4" s="52"/>
      <c r="AC4" s="102"/>
      <c r="AD4" s="52"/>
      <c r="AE4" s="52"/>
      <c r="AF4" s="52"/>
      <c r="AG4" s="52"/>
      <c r="AH4" s="52"/>
      <c r="AI4" s="50"/>
      <c r="AJ4" s="51"/>
    </row>
    <row r="5" spans="2:36" x14ac:dyDescent="0.25">
      <c r="B5" s="49"/>
      <c r="C5" s="50"/>
      <c r="D5" s="52"/>
      <c r="E5" s="33"/>
      <c r="F5" s="34"/>
      <c r="G5" s="34"/>
      <c r="H5" s="34"/>
      <c r="I5" s="34"/>
      <c r="J5" s="34"/>
      <c r="K5" s="34"/>
      <c r="L5" s="34"/>
      <c r="M5" s="34"/>
      <c r="N5" s="34"/>
      <c r="O5" s="34"/>
      <c r="P5" s="34"/>
      <c r="Q5" s="34"/>
      <c r="R5" s="34"/>
      <c r="S5" s="34"/>
      <c r="T5" s="35"/>
      <c r="U5" s="52"/>
      <c r="V5" s="50"/>
      <c r="W5" s="51"/>
      <c r="X5" s="65"/>
      <c r="Y5" s="49"/>
      <c r="Z5" s="50"/>
      <c r="AA5" s="52"/>
      <c r="AB5" s="33"/>
      <c r="AC5" s="103"/>
      <c r="AD5" s="208" t="s">
        <v>211</v>
      </c>
      <c r="AE5" s="208"/>
      <c r="AF5" s="208"/>
      <c r="AG5" s="35"/>
      <c r="AH5" s="52"/>
      <c r="AI5" s="50"/>
      <c r="AJ5" s="51"/>
    </row>
    <row r="6" spans="2:36" ht="23.25" x14ac:dyDescent="0.35">
      <c r="B6" s="49"/>
      <c r="C6" s="50"/>
      <c r="D6" s="52"/>
      <c r="E6" s="163" t="s">
        <v>222</v>
      </c>
      <c r="F6" s="164"/>
      <c r="G6" s="164"/>
      <c r="H6" s="164"/>
      <c r="I6" s="164"/>
      <c r="J6" s="164"/>
      <c r="K6" s="164"/>
      <c r="L6" s="164"/>
      <c r="M6" s="164"/>
      <c r="N6" s="164"/>
      <c r="O6" s="164"/>
      <c r="P6" s="164"/>
      <c r="Q6" s="164"/>
      <c r="R6" s="164"/>
      <c r="S6" s="164"/>
      <c r="T6" s="165"/>
      <c r="U6" s="68"/>
      <c r="V6" s="63"/>
      <c r="W6" s="70"/>
      <c r="X6" s="66"/>
      <c r="Y6" s="72"/>
      <c r="Z6" s="63"/>
      <c r="AA6" s="52"/>
      <c r="AB6" s="36"/>
      <c r="AC6" s="104"/>
      <c r="AD6" s="209"/>
      <c r="AE6" s="209"/>
      <c r="AF6" s="209"/>
      <c r="AG6" s="37"/>
      <c r="AH6" s="52"/>
      <c r="AI6" s="50"/>
      <c r="AJ6" s="51"/>
    </row>
    <row r="7" spans="2:36" ht="18.75" x14ac:dyDescent="0.3">
      <c r="B7" s="49"/>
      <c r="C7" s="50"/>
      <c r="D7" s="52"/>
      <c r="E7" s="210"/>
      <c r="F7" s="181"/>
      <c r="G7" s="181"/>
      <c r="H7" s="181"/>
      <c r="I7" s="181"/>
      <c r="J7" s="181"/>
      <c r="K7" s="181"/>
      <c r="L7" s="181"/>
      <c r="M7" s="181"/>
      <c r="N7" s="181"/>
      <c r="O7" s="181"/>
      <c r="P7" s="181"/>
      <c r="Q7" s="181"/>
      <c r="R7" s="181"/>
      <c r="S7" s="181"/>
      <c r="T7" s="211"/>
      <c r="U7" s="69"/>
      <c r="V7" s="64"/>
      <c r="W7" s="71"/>
      <c r="X7" s="67"/>
      <c r="Y7" s="73"/>
      <c r="Z7" s="64"/>
      <c r="AA7" s="52"/>
      <c r="AB7" s="36"/>
      <c r="AC7" s="214" t="s">
        <v>212</v>
      </c>
      <c r="AD7" s="214" t="s">
        <v>208</v>
      </c>
      <c r="AE7" s="222" t="s">
        <v>209</v>
      </c>
      <c r="AF7" s="214" t="s">
        <v>210</v>
      </c>
      <c r="AG7" s="37"/>
      <c r="AH7" s="52"/>
      <c r="AI7" s="50"/>
      <c r="AJ7" s="51"/>
    </row>
    <row r="8" spans="2:36" ht="6.75" customHeight="1" x14ac:dyDescent="0.25">
      <c r="B8" s="49"/>
      <c r="C8" s="50"/>
      <c r="D8" s="52"/>
      <c r="E8" s="36"/>
      <c r="F8" s="4"/>
      <c r="G8" s="4"/>
      <c r="H8" s="4"/>
      <c r="I8" s="4"/>
      <c r="J8" s="4"/>
      <c r="K8" s="4"/>
      <c r="L8" s="4"/>
      <c r="M8" s="4"/>
      <c r="N8" s="4"/>
      <c r="O8" s="4"/>
      <c r="P8" s="4"/>
      <c r="Q8" s="4"/>
      <c r="R8" s="4"/>
      <c r="S8" s="4"/>
      <c r="T8" s="37"/>
      <c r="U8" s="52"/>
      <c r="V8" s="50"/>
      <c r="W8" s="51"/>
      <c r="X8" s="65"/>
      <c r="Y8" s="49"/>
      <c r="Z8" s="50"/>
      <c r="AA8" s="52"/>
      <c r="AB8" s="36"/>
      <c r="AC8" s="215"/>
      <c r="AD8" s="215"/>
      <c r="AE8" s="223"/>
      <c r="AF8" s="215"/>
      <c r="AG8" s="37"/>
      <c r="AH8" s="52"/>
      <c r="AI8" s="50"/>
      <c r="AJ8" s="51"/>
    </row>
    <row r="9" spans="2:36" ht="18.75" x14ac:dyDescent="0.3">
      <c r="B9" s="49"/>
      <c r="C9" s="50"/>
      <c r="D9" s="52"/>
      <c r="E9" s="36"/>
      <c r="F9" s="185" t="s">
        <v>195</v>
      </c>
      <c r="G9" s="185"/>
      <c r="H9" s="4"/>
      <c r="I9" s="212"/>
      <c r="J9" s="213"/>
      <c r="K9" s="4"/>
      <c r="L9" s="4"/>
      <c r="M9" s="4"/>
      <c r="N9" s="187" t="s">
        <v>247</v>
      </c>
      <c r="O9" s="187"/>
      <c r="P9" s="187"/>
      <c r="Q9" s="187"/>
      <c r="R9" s="187"/>
      <c r="S9" s="187"/>
      <c r="T9" s="37"/>
      <c r="U9" s="52"/>
      <c r="V9" s="50"/>
      <c r="W9" s="51"/>
      <c r="X9" s="65"/>
      <c r="Y9" s="49"/>
      <c r="Z9" s="50"/>
      <c r="AA9" s="52"/>
      <c r="AB9" s="36"/>
      <c r="AC9" s="105">
        <v>1</v>
      </c>
      <c r="AD9" s="81"/>
      <c r="AE9" s="82"/>
      <c r="AF9" s="13">
        <f t="shared" ref="AF9:AF31" si="0">SUM(AE9*M$21)</f>
        <v>0</v>
      </c>
      <c r="AG9" s="37"/>
      <c r="AH9" s="52"/>
      <c r="AI9" s="50"/>
      <c r="AJ9" s="51"/>
    </row>
    <row r="10" spans="2:36" x14ac:dyDescent="0.25">
      <c r="B10" s="49"/>
      <c r="C10" s="50"/>
      <c r="D10" s="52"/>
      <c r="E10" s="36"/>
      <c r="F10" s="4"/>
      <c r="G10" s="4"/>
      <c r="H10" s="4"/>
      <c r="I10" s="4"/>
      <c r="J10" s="4"/>
      <c r="K10" s="4"/>
      <c r="L10" s="4"/>
      <c r="M10" s="4"/>
      <c r="N10" s="187"/>
      <c r="O10" s="187"/>
      <c r="P10" s="187"/>
      <c r="Q10" s="187"/>
      <c r="R10" s="187"/>
      <c r="S10" s="187"/>
      <c r="T10" s="37"/>
      <c r="U10" s="52"/>
      <c r="V10" s="50"/>
      <c r="W10" s="51"/>
      <c r="X10" s="65"/>
      <c r="Y10" s="49"/>
      <c r="Z10" s="50"/>
      <c r="AA10" s="52"/>
      <c r="AB10" s="36"/>
      <c r="AC10" s="105">
        <v>2</v>
      </c>
      <c r="AD10" s="81"/>
      <c r="AE10" s="82"/>
      <c r="AF10" s="13">
        <f t="shared" si="0"/>
        <v>0</v>
      </c>
      <c r="AG10" s="37"/>
      <c r="AH10" s="52"/>
      <c r="AI10" s="50"/>
      <c r="AJ10" s="51"/>
    </row>
    <row r="11" spans="2:36" ht="18.75" x14ac:dyDescent="0.3">
      <c r="B11" s="49"/>
      <c r="C11" s="50"/>
      <c r="D11" s="52"/>
      <c r="E11" s="36"/>
      <c r="F11" s="185" t="s">
        <v>189</v>
      </c>
      <c r="G11" s="185"/>
      <c r="H11" s="5"/>
      <c r="I11" s="184"/>
      <c r="J11" s="184"/>
      <c r="K11" s="4"/>
      <c r="L11" s="6" t="e">
        <f>IF(I9=Lists!A2,VLOOKUP(I11,Lists!C2:D106,2,FALSE),VLOOKUP(I11,Lists!F2:G84,2,FALSE))</f>
        <v>#N/A</v>
      </c>
      <c r="M11" s="4"/>
      <c r="N11" s="187"/>
      <c r="O11" s="187"/>
      <c r="P11" s="187"/>
      <c r="Q11" s="187"/>
      <c r="R11" s="187"/>
      <c r="S11" s="187"/>
      <c r="T11" s="37"/>
      <c r="U11" s="52"/>
      <c r="V11" s="50"/>
      <c r="W11" s="51"/>
      <c r="X11" s="65"/>
      <c r="Y11" s="49"/>
      <c r="Z11" s="50"/>
      <c r="AA11" s="52"/>
      <c r="AB11" s="36"/>
      <c r="AC11" s="105">
        <v>3</v>
      </c>
      <c r="AD11" s="81"/>
      <c r="AE11" s="82"/>
      <c r="AF11" s="90">
        <f t="shared" si="0"/>
        <v>0</v>
      </c>
      <c r="AG11" s="37"/>
      <c r="AH11" s="52"/>
      <c r="AI11" s="50"/>
      <c r="AJ11" s="51"/>
    </row>
    <row r="12" spans="2:36" x14ac:dyDescent="0.25">
      <c r="B12" s="49"/>
      <c r="C12" s="50"/>
      <c r="D12" s="52"/>
      <c r="E12" s="36"/>
      <c r="F12" s="4"/>
      <c r="G12" s="4"/>
      <c r="H12" s="4"/>
      <c r="I12" s="4"/>
      <c r="J12" s="4"/>
      <c r="K12" s="4"/>
      <c r="L12" s="4"/>
      <c r="M12" s="4"/>
      <c r="N12" s="4"/>
      <c r="O12" s="4"/>
      <c r="P12" s="4"/>
      <c r="Q12" s="4"/>
      <c r="R12" s="4"/>
      <c r="S12" s="4"/>
      <c r="T12" s="37"/>
      <c r="U12" s="52"/>
      <c r="V12" s="50"/>
      <c r="W12" s="51"/>
      <c r="X12" s="65"/>
      <c r="Y12" s="49"/>
      <c r="Z12" s="50"/>
      <c r="AA12" s="52"/>
      <c r="AB12" s="36"/>
      <c r="AC12" s="105">
        <v>4</v>
      </c>
      <c r="AD12" s="81"/>
      <c r="AE12" s="82"/>
      <c r="AF12" s="90">
        <f t="shared" si="0"/>
        <v>0</v>
      </c>
      <c r="AG12" s="37"/>
      <c r="AH12" s="52"/>
      <c r="AI12" s="50"/>
      <c r="AJ12" s="51"/>
    </row>
    <row r="13" spans="2:36" ht="18.75" x14ac:dyDescent="0.3">
      <c r="B13" s="49"/>
      <c r="C13" s="50"/>
      <c r="D13" s="52"/>
      <c r="E13" s="36"/>
      <c r="F13" s="185" t="s">
        <v>188</v>
      </c>
      <c r="G13" s="185"/>
      <c r="H13" s="5"/>
      <c r="I13" s="183" t="str">
        <f>_xlfn.IFNA(L11,"Select Order and Lodge Number Above")</f>
        <v>Select Order and Lodge Number Above</v>
      </c>
      <c r="J13" s="183"/>
      <c r="K13" s="183"/>
      <c r="L13" s="183"/>
      <c r="M13" s="183"/>
      <c r="N13" s="183"/>
      <c r="O13" s="2"/>
      <c r="P13" s="4"/>
      <c r="Q13" s="4"/>
      <c r="R13" s="4"/>
      <c r="S13" s="4"/>
      <c r="T13" s="37"/>
      <c r="U13" s="52"/>
      <c r="V13" s="50"/>
      <c r="W13" s="51"/>
      <c r="X13" s="65"/>
      <c r="Y13" s="49"/>
      <c r="Z13" s="50"/>
      <c r="AA13" s="52"/>
      <c r="AB13" s="36"/>
      <c r="AC13" s="105">
        <v>5</v>
      </c>
      <c r="AD13" s="81"/>
      <c r="AE13" s="82"/>
      <c r="AF13" s="90">
        <f t="shared" si="0"/>
        <v>0</v>
      </c>
      <c r="AG13" s="37"/>
      <c r="AH13" s="52"/>
      <c r="AI13" s="50"/>
      <c r="AJ13" s="51"/>
    </row>
    <row r="14" spans="2:36" x14ac:dyDescent="0.25">
      <c r="B14" s="49"/>
      <c r="C14" s="50"/>
      <c r="D14" s="52"/>
      <c r="E14" s="36"/>
      <c r="F14" s="4"/>
      <c r="G14" s="4"/>
      <c r="H14" s="4"/>
      <c r="I14" s="4"/>
      <c r="J14" s="4"/>
      <c r="K14" s="4"/>
      <c r="L14" s="4"/>
      <c r="M14" s="4"/>
      <c r="N14" s="4"/>
      <c r="O14" s="4"/>
      <c r="P14" s="4"/>
      <c r="Q14" s="4"/>
      <c r="R14" s="4"/>
      <c r="S14" s="4"/>
      <c r="T14" s="37"/>
      <c r="U14" s="52"/>
      <c r="V14" s="50"/>
      <c r="W14" s="51"/>
      <c r="X14" s="65"/>
      <c r="Y14" s="49"/>
      <c r="Z14" s="50"/>
      <c r="AA14" s="52"/>
      <c r="AB14" s="36"/>
      <c r="AC14" s="105">
        <v>6</v>
      </c>
      <c r="AD14" s="81"/>
      <c r="AE14" s="82"/>
      <c r="AF14" s="90">
        <f t="shared" si="0"/>
        <v>0</v>
      </c>
      <c r="AG14" s="37"/>
      <c r="AH14" s="52"/>
      <c r="AI14" s="50"/>
      <c r="AJ14" s="51"/>
    </row>
    <row r="15" spans="2:36" ht="15.75" x14ac:dyDescent="0.25">
      <c r="B15" s="49"/>
      <c r="C15" s="50"/>
      <c r="D15" s="52"/>
      <c r="E15" s="40"/>
      <c r="F15" s="188" t="s">
        <v>249</v>
      </c>
      <c r="G15" s="188"/>
      <c r="H15" s="7"/>
      <c r="I15" s="175"/>
      <c r="J15" s="175"/>
      <c r="K15" s="175"/>
      <c r="L15" s="175"/>
      <c r="M15" s="4"/>
      <c r="N15" s="89"/>
      <c r="O15" s="7"/>
      <c r="P15" s="176"/>
      <c r="Q15" s="176"/>
      <c r="R15" s="176"/>
      <c r="S15" s="176"/>
      <c r="T15" s="37"/>
      <c r="U15" s="52"/>
      <c r="V15" s="50"/>
      <c r="W15" s="51"/>
      <c r="X15" s="65"/>
      <c r="Y15" s="49"/>
      <c r="Z15" s="50"/>
      <c r="AA15" s="52"/>
      <c r="AB15" s="36"/>
      <c r="AC15" s="105">
        <v>7</v>
      </c>
      <c r="AD15" s="81"/>
      <c r="AE15" s="82"/>
      <c r="AF15" s="90">
        <f t="shared" si="0"/>
        <v>0</v>
      </c>
      <c r="AG15" s="37"/>
      <c r="AH15" s="52"/>
      <c r="AI15" s="50"/>
      <c r="AJ15" s="51"/>
    </row>
    <row r="16" spans="2:36" x14ac:dyDescent="0.25">
      <c r="B16" s="49"/>
      <c r="C16" s="50"/>
      <c r="D16" s="52"/>
      <c r="E16" s="39"/>
      <c r="F16" s="18"/>
      <c r="G16" s="18"/>
      <c r="H16" s="7"/>
      <c r="I16" s="3"/>
      <c r="J16" s="3"/>
      <c r="K16" s="3"/>
      <c r="L16" s="3"/>
      <c r="M16" s="4"/>
      <c r="N16" s="18"/>
      <c r="O16" s="7"/>
      <c r="P16" s="4"/>
      <c r="Q16" s="4"/>
      <c r="R16" s="4"/>
      <c r="S16" s="4"/>
      <c r="T16" s="37"/>
      <c r="U16" s="52"/>
      <c r="V16" s="50"/>
      <c r="W16" s="51"/>
      <c r="X16" s="65"/>
      <c r="Y16" s="49"/>
      <c r="Z16" s="50"/>
      <c r="AA16" s="52"/>
      <c r="AB16" s="36"/>
      <c r="AC16" s="105">
        <v>8</v>
      </c>
      <c r="AD16" s="81"/>
      <c r="AE16" s="82"/>
      <c r="AF16" s="90">
        <f t="shared" si="0"/>
        <v>0</v>
      </c>
      <c r="AG16" s="37"/>
      <c r="AH16" s="52"/>
      <c r="AI16" s="50"/>
      <c r="AJ16" s="51"/>
    </row>
    <row r="17" spans="2:36" ht="15.75" x14ac:dyDescent="0.25">
      <c r="B17" s="49"/>
      <c r="C17" s="50"/>
      <c r="D17" s="52"/>
      <c r="E17" s="40"/>
      <c r="F17" s="188" t="s">
        <v>248</v>
      </c>
      <c r="G17" s="188"/>
      <c r="H17" s="7"/>
      <c r="I17" s="175"/>
      <c r="J17" s="175"/>
      <c r="K17" s="175"/>
      <c r="L17" s="175"/>
      <c r="M17" s="4"/>
      <c r="N17" s="12" t="s">
        <v>190</v>
      </c>
      <c r="O17" s="7"/>
      <c r="P17" s="175"/>
      <c r="Q17" s="175"/>
      <c r="R17" s="175"/>
      <c r="S17" s="175"/>
      <c r="T17" s="37"/>
      <c r="U17" s="52"/>
      <c r="V17" s="50"/>
      <c r="W17" s="51"/>
      <c r="X17" s="65"/>
      <c r="Y17" s="49"/>
      <c r="Z17" s="50"/>
      <c r="AA17" s="52"/>
      <c r="AB17" s="36"/>
      <c r="AC17" s="105">
        <v>9</v>
      </c>
      <c r="AD17" s="81"/>
      <c r="AE17" s="88"/>
      <c r="AF17" s="90">
        <f t="shared" si="0"/>
        <v>0</v>
      </c>
      <c r="AG17" s="37"/>
      <c r="AH17" s="52"/>
      <c r="AI17" s="50"/>
      <c r="AJ17" s="51"/>
    </row>
    <row r="18" spans="2:36" x14ac:dyDescent="0.25">
      <c r="B18" s="49"/>
      <c r="C18" s="50"/>
      <c r="D18" s="52"/>
      <c r="E18" s="39"/>
      <c r="F18" s="18"/>
      <c r="G18" s="18"/>
      <c r="H18" s="7"/>
      <c r="I18" s="3"/>
      <c r="J18" s="3"/>
      <c r="K18" s="3"/>
      <c r="L18" s="3"/>
      <c r="M18" s="4"/>
      <c r="N18" s="18"/>
      <c r="O18" s="7"/>
      <c r="P18" s="4"/>
      <c r="Q18" s="4"/>
      <c r="R18" s="4"/>
      <c r="S18" s="4"/>
      <c r="T18" s="37"/>
      <c r="U18" s="52"/>
      <c r="V18" s="50"/>
      <c r="W18" s="51"/>
      <c r="X18" s="65"/>
      <c r="Y18" s="49"/>
      <c r="Z18" s="50"/>
      <c r="AA18" s="52"/>
      <c r="AB18" s="36"/>
      <c r="AC18" s="105">
        <v>10</v>
      </c>
      <c r="AD18" s="81"/>
      <c r="AE18" s="88"/>
      <c r="AF18" s="90">
        <f t="shared" si="0"/>
        <v>0</v>
      </c>
      <c r="AG18" s="37"/>
      <c r="AH18" s="52"/>
      <c r="AI18" s="50"/>
      <c r="AJ18" s="51"/>
    </row>
    <row r="19" spans="2:36" ht="15.75" x14ac:dyDescent="0.25">
      <c r="B19" s="49"/>
      <c r="C19" s="50"/>
      <c r="D19" s="52"/>
      <c r="E19" s="36"/>
      <c r="F19" s="188" t="s">
        <v>207</v>
      </c>
      <c r="G19" s="188"/>
      <c r="H19" s="8"/>
      <c r="I19" s="220" t="str">
        <f>IF(N19=0,"Updated from Individual Register -&gt;",N19)</f>
        <v>Updated from Individual Register -&gt;</v>
      </c>
      <c r="J19" s="220"/>
      <c r="K19" s="220"/>
      <c r="L19" s="220"/>
      <c r="M19" s="9"/>
      <c r="N19" s="6">
        <f>AE66</f>
        <v>0</v>
      </c>
      <c r="O19" s="4"/>
      <c r="P19" s="4"/>
      <c r="Q19" s="4"/>
      <c r="R19" s="4"/>
      <c r="S19" s="4"/>
      <c r="T19" s="37"/>
      <c r="U19" s="52"/>
      <c r="V19" s="50"/>
      <c r="W19" s="51"/>
      <c r="X19" s="65"/>
      <c r="Y19" s="49"/>
      <c r="Z19" s="50"/>
      <c r="AA19" s="52"/>
      <c r="AB19" s="36"/>
      <c r="AC19" s="105">
        <v>11</v>
      </c>
      <c r="AD19" s="81"/>
      <c r="AE19" s="88"/>
      <c r="AF19" s="90">
        <f t="shared" si="0"/>
        <v>0</v>
      </c>
      <c r="AG19" s="37"/>
      <c r="AH19" s="52"/>
      <c r="AI19" s="50"/>
      <c r="AJ19" s="51"/>
    </row>
    <row r="20" spans="2:36" x14ac:dyDescent="0.25">
      <c r="B20" s="49"/>
      <c r="C20" s="50"/>
      <c r="D20" s="52"/>
      <c r="E20" s="36"/>
      <c r="F20" s="4"/>
      <c r="G20" s="4"/>
      <c r="H20" s="4"/>
      <c r="I20" s="4"/>
      <c r="J20" s="4"/>
      <c r="K20" s="4"/>
      <c r="L20" s="4"/>
      <c r="M20" s="4"/>
      <c r="N20" s="4"/>
      <c r="O20" s="4"/>
      <c r="P20" s="4"/>
      <c r="Q20" s="4"/>
      <c r="R20" s="4"/>
      <c r="S20" s="4"/>
      <c r="T20" s="37"/>
      <c r="U20" s="52"/>
      <c r="V20" s="50"/>
      <c r="W20" s="51"/>
      <c r="X20" s="65"/>
      <c r="Y20" s="49"/>
      <c r="Z20" s="50"/>
      <c r="AA20" s="52"/>
      <c r="AB20" s="36"/>
      <c r="AC20" s="105">
        <v>12</v>
      </c>
      <c r="AD20" s="81"/>
      <c r="AE20" s="88"/>
      <c r="AF20" s="90">
        <f t="shared" si="0"/>
        <v>0</v>
      </c>
      <c r="AG20" s="37"/>
      <c r="AH20" s="52"/>
      <c r="AI20" s="50"/>
      <c r="AJ20" s="51"/>
    </row>
    <row r="21" spans="2:36" ht="15.75" x14ac:dyDescent="0.25">
      <c r="B21" s="49"/>
      <c r="C21" s="50"/>
      <c r="D21" s="52"/>
      <c r="E21" s="36"/>
      <c r="F21" s="188" t="s">
        <v>193</v>
      </c>
      <c r="G21" s="188"/>
      <c r="H21" s="8"/>
      <c r="I21" s="216" t="str">
        <f>IF(Q21=0,"Updated from Individual Register -&gt;",Q21)</f>
        <v>Updated from Individual Register -&gt;</v>
      </c>
      <c r="J21" s="217"/>
      <c r="K21" s="217"/>
      <c r="L21" s="218"/>
      <c r="M21" s="15">
        <v>12</v>
      </c>
      <c r="N21" s="16" t="s">
        <v>206</v>
      </c>
      <c r="O21" s="4"/>
      <c r="P21" s="16"/>
      <c r="Q21" s="27">
        <f>AF66</f>
        <v>0</v>
      </c>
      <c r="R21" s="4"/>
      <c r="S21" s="4"/>
      <c r="T21" s="37"/>
      <c r="U21" s="52"/>
      <c r="V21" s="50"/>
      <c r="W21" s="51"/>
      <c r="X21" s="65"/>
      <c r="Y21" s="49"/>
      <c r="Z21" s="50"/>
      <c r="AA21" s="52"/>
      <c r="AB21" s="36"/>
      <c r="AC21" s="105">
        <v>13</v>
      </c>
      <c r="AD21" s="81"/>
      <c r="AE21" s="88"/>
      <c r="AF21" s="90">
        <f t="shared" si="0"/>
        <v>0</v>
      </c>
      <c r="AG21" s="37"/>
      <c r="AH21" s="52"/>
      <c r="AI21" s="50"/>
      <c r="AJ21" s="51"/>
    </row>
    <row r="22" spans="2:36" ht="15.75" x14ac:dyDescent="0.25">
      <c r="B22" s="49"/>
      <c r="C22" s="50"/>
      <c r="D22" s="52"/>
      <c r="E22" s="36"/>
      <c r="F22" s="8"/>
      <c r="G22" s="8"/>
      <c r="H22" s="8"/>
      <c r="I22" s="9"/>
      <c r="J22" s="9"/>
      <c r="K22" s="9"/>
      <c r="L22" s="9"/>
      <c r="M22" s="9"/>
      <c r="N22" s="9"/>
      <c r="O22" s="4"/>
      <c r="P22" s="4"/>
      <c r="Q22" s="4"/>
      <c r="R22" s="4"/>
      <c r="S22" s="4"/>
      <c r="T22" s="37"/>
      <c r="U22" s="52"/>
      <c r="V22" s="50"/>
      <c r="W22" s="51"/>
      <c r="X22" s="65"/>
      <c r="Y22" s="49"/>
      <c r="Z22" s="50"/>
      <c r="AA22" s="52"/>
      <c r="AB22" s="36"/>
      <c r="AC22" s="105">
        <v>14</v>
      </c>
      <c r="AD22" s="81"/>
      <c r="AE22" s="88"/>
      <c r="AF22" s="90">
        <f t="shared" si="0"/>
        <v>0</v>
      </c>
      <c r="AG22" s="37"/>
      <c r="AH22" s="52"/>
      <c r="AI22" s="50"/>
      <c r="AJ22" s="51"/>
    </row>
    <row r="23" spans="2:36" ht="15.75" x14ac:dyDescent="0.25">
      <c r="B23" s="49"/>
      <c r="C23" s="50"/>
      <c r="D23" s="52"/>
      <c r="E23" s="36"/>
      <c r="F23" s="188" t="s">
        <v>194</v>
      </c>
      <c r="G23" s="188"/>
      <c r="H23" s="8"/>
      <c r="I23" s="195"/>
      <c r="J23" s="195"/>
      <c r="K23" s="195"/>
      <c r="L23" s="195"/>
      <c r="M23" s="9"/>
      <c r="N23" s="9"/>
      <c r="O23" s="4"/>
      <c r="P23" s="17">
        <f>IF(I23&gt;Q21," ",SUM(Q21-I23))</f>
        <v>0</v>
      </c>
      <c r="Q23" s="14" t="str">
        <f>IF(P23=0," ","Still Outstanding")</f>
        <v xml:space="preserve"> </v>
      </c>
      <c r="R23" s="4"/>
      <c r="S23" s="4"/>
      <c r="T23" s="37"/>
      <c r="U23" s="52"/>
      <c r="V23" s="50"/>
      <c r="W23" s="51"/>
      <c r="X23" s="65"/>
      <c r="Y23" s="49"/>
      <c r="Z23" s="50"/>
      <c r="AA23" s="52"/>
      <c r="AB23" s="36"/>
      <c r="AC23" s="105">
        <v>15</v>
      </c>
      <c r="AD23" s="81"/>
      <c r="AE23" s="88"/>
      <c r="AF23" s="90">
        <f t="shared" si="0"/>
        <v>0</v>
      </c>
      <c r="AG23" s="37"/>
      <c r="AH23" s="52"/>
      <c r="AI23" s="50"/>
      <c r="AJ23" s="51"/>
    </row>
    <row r="24" spans="2:36" x14ac:dyDescent="0.25">
      <c r="B24" s="49"/>
      <c r="C24" s="50"/>
      <c r="D24" s="52"/>
      <c r="E24" s="36"/>
      <c r="F24" s="4"/>
      <c r="G24" s="4"/>
      <c r="H24" s="4"/>
      <c r="I24" s="4"/>
      <c r="J24" s="4"/>
      <c r="K24" s="4"/>
      <c r="L24" s="4"/>
      <c r="M24" s="4"/>
      <c r="N24" s="4"/>
      <c r="O24" s="4"/>
      <c r="P24" s="4"/>
      <c r="Q24" s="4"/>
      <c r="R24" s="4"/>
      <c r="S24" s="4"/>
      <c r="T24" s="37"/>
      <c r="U24" s="52"/>
      <c r="V24" s="50"/>
      <c r="W24" s="51"/>
      <c r="X24" s="65"/>
      <c r="Y24" s="49"/>
      <c r="Z24" s="50"/>
      <c r="AA24" s="52"/>
      <c r="AB24" s="36"/>
      <c r="AC24" s="105">
        <v>16</v>
      </c>
      <c r="AD24" s="81"/>
      <c r="AE24" s="88"/>
      <c r="AF24" s="90">
        <f t="shared" si="0"/>
        <v>0</v>
      </c>
      <c r="AG24" s="37"/>
      <c r="AH24" s="52"/>
      <c r="AI24" s="50"/>
      <c r="AJ24" s="51"/>
    </row>
    <row r="25" spans="2:36" ht="15.75" x14ac:dyDescent="0.25">
      <c r="B25" s="49"/>
      <c r="C25" s="50"/>
      <c r="D25" s="52"/>
      <c r="E25" s="40"/>
      <c r="F25" s="188" t="s">
        <v>191</v>
      </c>
      <c r="G25" s="188"/>
      <c r="H25" s="8"/>
      <c r="I25" s="189"/>
      <c r="J25" s="190"/>
      <c r="K25" s="190"/>
      <c r="L25" s="191"/>
      <c r="M25" s="173" t="e">
        <f>VLOOKUP(I25,Lists!I12:M15,5,FALSE)</f>
        <v>#N/A</v>
      </c>
      <c r="N25" s="173"/>
      <c r="O25" s="173"/>
      <c r="P25" s="173"/>
      <c r="Q25" s="173"/>
      <c r="R25" s="173"/>
      <c r="S25" s="173"/>
      <c r="T25" s="37"/>
      <c r="U25" s="52"/>
      <c r="V25" s="50"/>
      <c r="W25" s="51"/>
      <c r="X25" s="65"/>
      <c r="Y25" s="49"/>
      <c r="Z25" s="50"/>
      <c r="AA25" s="52"/>
      <c r="AB25" s="36"/>
      <c r="AC25" s="105">
        <v>17</v>
      </c>
      <c r="AD25" s="81"/>
      <c r="AE25" s="88"/>
      <c r="AF25" s="90">
        <f t="shared" si="0"/>
        <v>0</v>
      </c>
      <c r="AG25" s="37"/>
      <c r="AH25" s="52"/>
      <c r="AI25" s="50"/>
      <c r="AJ25" s="51"/>
    </row>
    <row r="26" spans="2:36" ht="15.75" x14ac:dyDescent="0.25">
      <c r="B26" s="49"/>
      <c r="C26" s="50"/>
      <c r="D26" s="52"/>
      <c r="E26" s="41"/>
      <c r="F26" s="8"/>
      <c r="G26" s="8"/>
      <c r="H26" s="8"/>
      <c r="I26" s="9"/>
      <c r="J26" s="9"/>
      <c r="K26" s="9"/>
      <c r="L26" s="9"/>
      <c r="M26" s="173"/>
      <c r="N26" s="173"/>
      <c r="O26" s="173"/>
      <c r="P26" s="173"/>
      <c r="Q26" s="173"/>
      <c r="R26" s="173"/>
      <c r="S26" s="173"/>
      <c r="T26" s="37"/>
      <c r="U26" s="52"/>
      <c r="V26" s="50"/>
      <c r="W26" s="51"/>
      <c r="X26" s="65"/>
      <c r="Y26" s="49"/>
      <c r="Z26" s="50"/>
      <c r="AA26" s="52"/>
      <c r="AB26" s="36"/>
      <c r="AC26" s="105">
        <v>18</v>
      </c>
      <c r="AD26" s="81"/>
      <c r="AE26" s="88"/>
      <c r="AF26" s="90">
        <f t="shared" si="0"/>
        <v>0</v>
      </c>
      <c r="AG26" s="37"/>
      <c r="AH26" s="52"/>
      <c r="AI26" s="50"/>
      <c r="AJ26" s="51"/>
    </row>
    <row r="27" spans="2:36" ht="15.75" customHeight="1" x14ac:dyDescent="0.25">
      <c r="B27" s="49"/>
      <c r="C27" s="50"/>
      <c r="D27" s="52"/>
      <c r="E27" s="41"/>
      <c r="F27" s="188" t="s">
        <v>232</v>
      </c>
      <c r="G27" s="188"/>
      <c r="H27" s="8"/>
      <c r="I27" s="192"/>
      <c r="J27" s="192"/>
      <c r="K27" s="192"/>
      <c r="L27" s="192"/>
      <c r="M27" s="173"/>
      <c r="N27" s="173"/>
      <c r="O27" s="173"/>
      <c r="P27" s="173"/>
      <c r="Q27" s="173"/>
      <c r="R27" s="173"/>
      <c r="S27" s="173"/>
      <c r="T27" s="37"/>
      <c r="U27" s="52"/>
      <c r="V27" s="50"/>
      <c r="W27" s="51"/>
      <c r="X27" s="65"/>
      <c r="Y27" s="49"/>
      <c r="Z27" s="50"/>
      <c r="AA27" s="52"/>
      <c r="AB27" s="36"/>
      <c r="AC27" s="105">
        <v>19</v>
      </c>
      <c r="AD27" s="81"/>
      <c r="AE27" s="88"/>
      <c r="AF27" s="90">
        <f t="shared" si="0"/>
        <v>0</v>
      </c>
      <c r="AG27" s="37"/>
      <c r="AH27" s="52"/>
      <c r="AI27" s="50"/>
      <c r="AJ27" s="51"/>
    </row>
    <row r="28" spans="2:36" ht="15.75" thickBot="1" x14ac:dyDescent="0.3">
      <c r="B28" s="49"/>
      <c r="C28" s="50"/>
      <c r="D28" s="52"/>
      <c r="E28" s="42"/>
      <c r="F28" s="221" t="str">
        <f>IF(I27=F26," ","Please send the completed form to tim.spriggs@bt.com")</f>
        <v xml:space="preserve"> </v>
      </c>
      <c r="G28" s="221"/>
      <c r="H28" s="221"/>
      <c r="I28" s="221"/>
      <c r="J28" s="221"/>
      <c r="K28" s="221"/>
      <c r="L28" s="221"/>
      <c r="M28" s="219"/>
      <c r="N28" s="219"/>
      <c r="O28" s="219"/>
      <c r="P28" s="219"/>
      <c r="Q28" s="219"/>
      <c r="R28" s="219"/>
      <c r="S28" s="219"/>
      <c r="T28" s="45"/>
      <c r="U28" s="52"/>
      <c r="V28" s="50"/>
      <c r="W28" s="51"/>
      <c r="X28" s="65"/>
      <c r="Y28" s="49"/>
      <c r="Z28" s="50"/>
      <c r="AA28" s="52"/>
      <c r="AB28" s="36"/>
      <c r="AC28" s="105">
        <v>20</v>
      </c>
      <c r="AD28" s="81"/>
      <c r="AE28" s="88"/>
      <c r="AF28" s="90">
        <f t="shared" si="0"/>
        <v>0</v>
      </c>
      <c r="AG28" s="37"/>
      <c r="AH28" s="52"/>
      <c r="AI28" s="50"/>
      <c r="AJ28" s="51"/>
    </row>
    <row r="29" spans="2:36" x14ac:dyDescent="0.25">
      <c r="B29" s="49"/>
      <c r="C29" s="50"/>
      <c r="D29" s="52"/>
      <c r="E29" s="52"/>
      <c r="F29" s="52"/>
      <c r="G29" s="52"/>
      <c r="H29" s="52"/>
      <c r="I29" s="57"/>
      <c r="J29" s="57"/>
      <c r="K29" s="57"/>
      <c r="L29" s="57"/>
      <c r="M29" s="57"/>
      <c r="N29" s="57"/>
      <c r="O29" s="57"/>
      <c r="P29" s="57"/>
      <c r="Q29" s="52"/>
      <c r="R29" s="52"/>
      <c r="S29" s="52"/>
      <c r="T29" s="52"/>
      <c r="U29" s="52"/>
      <c r="V29" s="50"/>
      <c r="W29" s="51"/>
      <c r="X29" s="65"/>
      <c r="Y29" s="49"/>
      <c r="Z29" s="50"/>
      <c r="AA29" s="52"/>
      <c r="AB29" s="36"/>
      <c r="AC29" s="105">
        <v>21</v>
      </c>
      <c r="AD29" s="81"/>
      <c r="AE29" s="88"/>
      <c r="AF29" s="90">
        <f t="shared" si="0"/>
        <v>0</v>
      </c>
      <c r="AG29" s="37"/>
      <c r="AH29" s="52"/>
      <c r="AI29" s="50"/>
      <c r="AJ29" s="51"/>
    </row>
    <row r="30" spans="2:36" x14ac:dyDescent="0.25">
      <c r="B30" s="49"/>
      <c r="C30" s="50"/>
      <c r="D30" s="50"/>
      <c r="E30" s="50"/>
      <c r="F30" s="50"/>
      <c r="G30" s="50"/>
      <c r="H30" s="50"/>
      <c r="I30" s="58"/>
      <c r="J30" s="58"/>
      <c r="K30" s="58"/>
      <c r="L30" s="58"/>
      <c r="M30" s="58"/>
      <c r="N30" s="58"/>
      <c r="O30" s="58"/>
      <c r="P30" s="58"/>
      <c r="Q30" s="50"/>
      <c r="R30" s="50"/>
      <c r="S30" s="50"/>
      <c r="T30" s="50"/>
      <c r="U30" s="50"/>
      <c r="V30" s="50"/>
      <c r="W30" s="51"/>
      <c r="X30" s="65"/>
      <c r="Y30" s="49"/>
      <c r="Z30" s="50"/>
      <c r="AA30" s="52"/>
      <c r="AB30" s="36"/>
      <c r="AC30" s="105">
        <v>22</v>
      </c>
      <c r="AD30" s="81"/>
      <c r="AE30" s="88"/>
      <c r="AF30" s="90">
        <f t="shared" si="0"/>
        <v>0</v>
      </c>
      <c r="AG30" s="37"/>
      <c r="AH30" s="52"/>
      <c r="AI30" s="50"/>
      <c r="AJ30" s="51"/>
    </row>
    <row r="31" spans="2:36" ht="7.5" customHeight="1" thickBot="1" x14ac:dyDescent="0.3">
      <c r="B31" s="59"/>
      <c r="C31" s="60"/>
      <c r="D31" s="60"/>
      <c r="E31" s="60"/>
      <c r="F31" s="60"/>
      <c r="G31" s="60"/>
      <c r="H31" s="60"/>
      <c r="I31" s="61"/>
      <c r="J31" s="61"/>
      <c r="K31" s="61"/>
      <c r="L31" s="61"/>
      <c r="M31" s="61"/>
      <c r="N31" s="61"/>
      <c r="O31" s="61"/>
      <c r="P31" s="61"/>
      <c r="Q31" s="60"/>
      <c r="R31" s="60"/>
      <c r="S31" s="60"/>
      <c r="T31" s="60"/>
      <c r="U31" s="60"/>
      <c r="V31" s="60"/>
      <c r="W31" s="62"/>
      <c r="Y31" s="49"/>
      <c r="Z31" s="50"/>
      <c r="AA31" s="52"/>
      <c r="AB31" s="36"/>
      <c r="AC31" s="202">
        <v>23</v>
      </c>
      <c r="AD31" s="204"/>
      <c r="AE31" s="204"/>
      <c r="AF31" s="206">
        <f t="shared" si="0"/>
        <v>0</v>
      </c>
      <c r="AG31" s="37"/>
      <c r="AH31" s="52"/>
      <c r="AI31" s="50"/>
      <c r="AJ31" s="51"/>
    </row>
    <row r="32" spans="2:36" ht="11.25" customHeight="1" x14ac:dyDescent="0.25">
      <c r="I32" s="11"/>
      <c r="J32" s="11"/>
      <c r="K32" s="11"/>
      <c r="L32" s="11"/>
      <c r="M32" s="11"/>
      <c r="N32" s="11"/>
      <c r="O32" s="11"/>
      <c r="P32" s="11"/>
      <c r="Y32" s="49"/>
      <c r="Z32" s="50"/>
      <c r="AA32" s="52"/>
      <c r="AB32" s="36"/>
      <c r="AC32" s="203"/>
      <c r="AD32" s="205"/>
      <c r="AE32" s="205"/>
      <c r="AF32" s="207"/>
      <c r="AG32" s="37"/>
      <c r="AH32" s="52"/>
      <c r="AI32" s="50"/>
      <c r="AJ32" s="51"/>
    </row>
    <row r="33" spans="9:36" ht="7.5" customHeight="1" x14ac:dyDescent="0.25">
      <c r="I33" s="11"/>
      <c r="J33" s="11"/>
      <c r="K33" s="11"/>
      <c r="L33" s="11"/>
      <c r="M33" s="11"/>
      <c r="N33" s="11"/>
      <c r="O33" s="11"/>
      <c r="P33" s="11"/>
      <c r="Y33" s="49"/>
      <c r="Z33" s="50"/>
      <c r="AA33" s="52"/>
      <c r="AB33" s="36"/>
      <c r="AC33" s="202">
        <v>24</v>
      </c>
      <c r="AD33" s="204"/>
      <c r="AE33" s="204"/>
      <c r="AF33" s="206">
        <f>SUM(AE33*M$21)</f>
        <v>0</v>
      </c>
      <c r="AG33" s="37"/>
      <c r="AH33" s="52"/>
      <c r="AI33" s="50"/>
      <c r="AJ33" s="51"/>
    </row>
    <row r="34" spans="9:36" x14ac:dyDescent="0.25">
      <c r="I34" s="11"/>
      <c r="J34" s="11"/>
      <c r="K34" s="11"/>
      <c r="L34" s="11"/>
      <c r="M34" s="11"/>
      <c r="N34" s="11"/>
      <c r="O34" s="11"/>
      <c r="P34" s="11"/>
      <c r="Y34" s="49"/>
      <c r="Z34" s="50"/>
      <c r="AA34" s="52"/>
      <c r="AB34" s="36"/>
      <c r="AC34" s="203"/>
      <c r="AD34" s="205"/>
      <c r="AE34" s="205"/>
      <c r="AF34" s="207"/>
      <c r="AG34" s="37"/>
      <c r="AH34" s="52"/>
      <c r="AI34" s="50"/>
      <c r="AJ34" s="51"/>
    </row>
    <row r="35" spans="9:36" x14ac:dyDescent="0.25">
      <c r="Y35" s="49"/>
      <c r="Z35" s="50"/>
      <c r="AA35" s="52"/>
      <c r="AB35" s="36"/>
      <c r="AC35" s="105">
        <v>25</v>
      </c>
      <c r="AD35" s="81"/>
      <c r="AE35" s="88"/>
      <c r="AF35" s="90">
        <f t="shared" ref="AF35:AF65" si="1">SUM(AE35*M$21)</f>
        <v>0</v>
      </c>
      <c r="AG35" s="37"/>
      <c r="AH35" s="52"/>
      <c r="AI35" s="50"/>
      <c r="AJ35" s="51"/>
    </row>
    <row r="36" spans="9:36" x14ac:dyDescent="0.25">
      <c r="Y36" s="49"/>
      <c r="Z36" s="50"/>
      <c r="AA36" s="52"/>
      <c r="AB36" s="36"/>
      <c r="AC36" s="105">
        <v>26</v>
      </c>
      <c r="AD36" s="81"/>
      <c r="AE36" s="88"/>
      <c r="AF36" s="90">
        <f t="shared" si="1"/>
        <v>0</v>
      </c>
      <c r="AG36" s="37"/>
      <c r="AH36" s="52"/>
      <c r="AI36" s="50"/>
      <c r="AJ36" s="51"/>
    </row>
    <row r="37" spans="9:36" x14ac:dyDescent="0.25">
      <c r="Y37" s="49"/>
      <c r="Z37" s="50"/>
      <c r="AA37" s="52"/>
      <c r="AB37" s="36"/>
      <c r="AC37" s="105">
        <v>27</v>
      </c>
      <c r="AD37" s="81"/>
      <c r="AE37" s="88"/>
      <c r="AF37" s="90">
        <f t="shared" si="1"/>
        <v>0</v>
      </c>
      <c r="AG37" s="37"/>
      <c r="AH37" s="52"/>
      <c r="AI37" s="50"/>
      <c r="AJ37" s="51"/>
    </row>
    <row r="38" spans="9:36" x14ac:dyDescent="0.25">
      <c r="Y38" s="49"/>
      <c r="Z38" s="50"/>
      <c r="AA38" s="52"/>
      <c r="AB38" s="36"/>
      <c r="AC38" s="105">
        <v>28</v>
      </c>
      <c r="AD38" s="81"/>
      <c r="AE38" s="88"/>
      <c r="AF38" s="90">
        <f t="shared" si="1"/>
        <v>0</v>
      </c>
      <c r="AG38" s="37"/>
      <c r="AH38" s="52"/>
      <c r="AI38" s="50"/>
      <c r="AJ38" s="51"/>
    </row>
    <row r="39" spans="9:36" x14ac:dyDescent="0.25">
      <c r="Y39" s="49"/>
      <c r="Z39" s="50"/>
      <c r="AA39" s="52"/>
      <c r="AB39" s="36"/>
      <c r="AC39" s="105">
        <v>29</v>
      </c>
      <c r="AD39" s="81"/>
      <c r="AE39" s="88"/>
      <c r="AF39" s="90">
        <f t="shared" si="1"/>
        <v>0</v>
      </c>
      <c r="AG39" s="37"/>
      <c r="AH39" s="52"/>
      <c r="AI39" s="50"/>
      <c r="AJ39" s="51"/>
    </row>
    <row r="40" spans="9:36" x14ac:dyDescent="0.25">
      <c r="Y40" s="49"/>
      <c r="Z40" s="50"/>
      <c r="AA40" s="52"/>
      <c r="AB40" s="36"/>
      <c r="AC40" s="105">
        <v>30</v>
      </c>
      <c r="AD40" s="81"/>
      <c r="AE40" s="88"/>
      <c r="AF40" s="90">
        <f t="shared" si="1"/>
        <v>0</v>
      </c>
      <c r="AG40" s="37"/>
      <c r="AH40" s="52"/>
      <c r="AI40" s="50"/>
      <c r="AJ40" s="51"/>
    </row>
    <row r="41" spans="9:36" x14ac:dyDescent="0.25">
      <c r="Y41" s="49"/>
      <c r="Z41" s="50"/>
      <c r="AA41" s="52"/>
      <c r="AB41" s="36"/>
      <c r="AC41" s="105">
        <v>31</v>
      </c>
      <c r="AD41" s="81"/>
      <c r="AE41" s="88"/>
      <c r="AF41" s="90">
        <f t="shared" si="1"/>
        <v>0</v>
      </c>
      <c r="AG41" s="37"/>
      <c r="AH41" s="52"/>
      <c r="AI41" s="50"/>
      <c r="AJ41" s="51"/>
    </row>
    <row r="42" spans="9:36" x14ac:dyDescent="0.25">
      <c r="Y42" s="49"/>
      <c r="Z42" s="50"/>
      <c r="AA42" s="52"/>
      <c r="AB42" s="36"/>
      <c r="AC42" s="105">
        <v>32</v>
      </c>
      <c r="AD42" s="81"/>
      <c r="AE42" s="88"/>
      <c r="AF42" s="90">
        <f t="shared" si="1"/>
        <v>0</v>
      </c>
      <c r="AG42" s="37"/>
      <c r="AH42" s="52"/>
      <c r="AI42" s="50"/>
      <c r="AJ42" s="51"/>
    </row>
    <row r="43" spans="9:36" x14ac:dyDescent="0.25">
      <c r="Y43" s="49"/>
      <c r="Z43" s="50"/>
      <c r="AA43" s="52"/>
      <c r="AB43" s="36"/>
      <c r="AC43" s="105">
        <v>33</v>
      </c>
      <c r="AD43" s="81"/>
      <c r="AE43" s="88"/>
      <c r="AF43" s="90">
        <f t="shared" si="1"/>
        <v>0</v>
      </c>
      <c r="AG43" s="37"/>
      <c r="AH43" s="52"/>
      <c r="AI43" s="50"/>
      <c r="AJ43" s="51"/>
    </row>
    <row r="44" spans="9:36" x14ac:dyDescent="0.25">
      <c r="Y44" s="49"/>
      <c r="Z44" s="50"/>
      <c r="AA44" s="52"/>
      <c r="AB44" s="36"/>
      <c r="AC44" s="105">
        <v>34</v>
      </c>
      <c r="AD44" s="81"/>
      <c r="AE44" s="88"/>
      <c r="AF44" s="90">
        <f t="shared" si="1"/>
        <v>0</v>
      </c>
      <c r="AG44" s="37"/>
      <c r="AH44" s="52"/>
      <c r="AI44" s="50"/>
      <c r="AJ44" s="51"/>
    </row>
    <row r="45" spans="9:36" x14ac:dyDescent="0.25">
      <c r="Y45" s="49"/>
      <c r="Z45" s="50"/>
      <c r="AA45" s="52"/>
      <c r="AB45" s="36"/>
      <c r="AC45" s="105">
        <v>35</v>
      </c>
      <c r="AD45" s="81"/>
      <c r="AE45" s="88"/>
      <c r="AF45" s="90">
        <f t="shared" si="1"/>
        <v>0</v>
      </c>
      <c r="AG45" s="37"/>
      <c r="AH45" s="52"/>
      <c r="AI45" s="50"/>
      <c r="AJ45" s="51"/>
    </row>
    <row r="46" spans="9:36" x14ac:dyDescent="0.25">
      <c r="Y46" s="49"/>
      <c r="Z46" s="50"/>
      <c r="AA46" s="52"/>
      <c r="AB46" s="36"/>
      <c r="AC46" s="105">
        <v>36</v>
      </c>
      <c r="AD46" s="81"/>
      <c r="AE46" s="88"/>
      <c r="AF46" s="90">
        <f t="shared" si="1"/>
        <v>0</v>
      </c>
      <c r="AG46" s="37"/>
      <c r="AH46" s="52"/>
      <c r="AI46" s="50"/>
      <c r="AJ46" s="51"/>
    </row>
    <row r="47" spans="9:36" x14ac:dyDescent="0.25">
      <c r="Y47" s="49"/>
      <c r="Z47" s="50"/>
      <c r="AA47" s="52"/>
      <c r="AB47" s="36"/>
      <c r="AC47" s="105">
        <v>37</v>
      </c>
      <c r="AD47" s="81"/>
      <c r="AE47" s="88"/>
      <c r="AF47" s="90">
        <f t="shared" si="1"/>
        <v>0</v>
      </c>
      <c r="AG47" s="37"/>
      <c r="AH47" s="52"/>
      <c r="AI47" s="50"/>
      <c r="AJ47" s="51"/>
    </row>
    <row r="48" spans="9:36" x14ac:dyDescent="0.25">
      <c r="Y48" s="49"/>
      <c r="Z48" s="50"/>
      <c r="AA48" s="52"/>
      <c r="AB48" s="36"/>
      <c r="AC48" s="105">
        <v>38</v>
      </c>
      <c r="AD48" s="81"/>
      <c r="AE48" s="88"/>
      <c r="AF48" s="90">
        <f t="shared" si="1"/>
        <v>0</v>
      </c>
      <c r="AG48" s="37"/>
      <c r="AH48" s="52"/>
      <c r="AI48" s="50"/>
      <c r="AJ48" s="51"/>
    </row>
    <row r="49" spans="25:36" x14ac:dyDescent="0.25">
      <c r="Y49" s="49"/>
      <c r="Z49" s="50"/>
      <c r="AA49" s="52"/>
      <c r="AB49" s="36"/>
      <c r="AC49" s="105">
        <v>39</v>
      </c>
      <c r="AD49" s="81"/>
      <c r="AE49" s="88"/>
      <c r="AF49" s="90">
        <f t="shared" si="1"/>
        <v>0</v>
      </c>
      <c r="AG49" s="37"/>
      <c r="AH49" s="52"/>
      <c r="AI49" s="50"/>
      <c r="AJ49" s="51"/>
    </row>
    <row r="50" spans="25:36" x14ac:dyDescent="0.25">
      <c r="Y50" s="49"/>
      <c r="Z50" s="50"/>
      <c r="AA50" s="52"/>
      <c r="AB50" s="36"/>
      <c r="AC50" s="105">
        <v>40</v>
      </c>
      <c r="AD50" s="81"/>
      <c r="AE50" s="88"/>
      <c r="AF50" s="90">
        <f t="shared" si="1"/>
        <v>0</v>
      </c>
      <c r="AG50" s="37"/>
      <c r="AH50" s="52"/>
      <c r="AI50" s="50"/>
      <c r="AJ50" s="51"/>
    </row>
    <row r="51" spans="25:36" x14ac:dyDescent="0.25">
      <c r="Y51" s="49"/>
      <c r="Z51" s="50"/>
      <c r="AA51" s="52"/>
      <c r="AB51" s="36"/>
      <c r="AC51" s="105">
        <v>41</v>
      </c>
      <c r="AD51" s="81"/>
      <c r="AE51" s="88"/>
      <c r="AF51" s="90">
        <f t="shared" si="1"/>
        <v>0</v>
      </c>
      <c r="AG51" s="37"/>
      <c r="AH51" s="52"/>
      <c r="AI51" s="50"/>
      <c r="AJ51" s="51"/>
    </row>
    <row r="52" spans="25:36" x14ac:dyDescent="0.25">
      <c r="Y52" s="49"/>
      <c r="Z52" s="50"/>
      <c r="AA52" s="52"/>
      <c r="AB52" s="36"/>
      <c r="AC52" s="105">
        <v>42</v>
      </c>
      <c r="AD52" s="81"/>
      <c r="AE52" s="88"/>
      <c r="AF52" s="90">
        <f t="shared" si="1"/>
        <v>0</v>
      </c>
      <c r="AG52" s="37"/>
      <c r="AH52" s="52"/>
      <c r="AI52" s="50"/>
      <c r="AJ52" s="51"/>
    </row>
    <row r="53" spans="25:36" x14ac:dyDescent="0.25">
      <c r="Y53" s="49"/>
      <c r="Z53" s="50"/>
      <c r="AA53" s="52"/>
      <c r="AB53" s="36"/>
      <c r="AC53" s="105">
        <v>43</v>
      </c>
      <c r="AD53" s="81"/>
      <c r="AE53" s="88"/>
      <c r="AF53" s="90">
        <f t="shared" si="1"/>
        <v>0</v>
      </c>
      <c r="AG53" s="37"/>
      <c r="AH53" s="52"/>
      <c r="AI53" s="50"/>
      <c r="AJ53" s="51"/>
    </row>
    <row r="54" spans="25:36" x14ac:dyDescent="0.25">
      <c r="Y54" s="49"/>
      <c r="Z54" s="50"/>
      <c r="AA54" s="52"/>
      <c r="AB54" s="36"/>
      <c r="AC54" s="105">
        <v>44</v>
      </c>
      <c r="AD54" s="81"/>
      <c r="AE54" s="82"/>
      <c r="AF54" s="90">
        <f t="shared" si="1"/>
        <v>0</v>
      </c>
      <c r="AG54" s="37"/>
      <c r="AH54" s="52"/>
      <c r="AI54" s="50"/>
      <c r="AJ54" s="51"/>
    </row>
    <row r="55" spans="25:36" x14ac:dyDescent="0.25">
      <c r="Y55" s="49"/>
      <c r="Z55" s="50"/>
      <c r="AA55" s="52"/>
      <c r="AB55" s="36"/>
      <c r="AC55" s="105">
        <v>45</v>
      </c>
      <c r="AD55" s="81"/>
      <c r="AE55" s="82"/>
      <c r="AF55" s="90">
        <f t="shared" si="1"/>
        <v>0</v>
      </c>
      <c r="AG55" s="37"/>
      <c r="AH55" s="52"/>
      <c r="AI55" s="50"/>
      <c r="AJ55" s="51"/>
    </row>
    <row r="56" spans="25:36" x14ac:dyDescent="0.25">
      <c r="Y56" s="49"/>
      <c r="Z56" s="50"/>
      <c r="AA56" s="52"/>
      <c r="AB56" s="36"/>
      <c r="AC56" s="105">
        <v>46</v>
      </c>
      <c r="AD56" s="81"/>
      <c r="AE56" s="82"/>
      <c r="AF56" s="90">
        <f t="shared" si="1"/>
        <v>0</v>
      </c>
      <c r="AG56" s="37"/>
      <c r="AH56" s="52"/>
      <c r="AI56" s="50"/>
      <c r="AJ56" s="51"/>
    </row>
    <row r="57" spans="25:36" x14ac:dyDescent="0.25">
      <c r="Y57" s="49"/>
      <c r="Z57" s="50"/>
      <c r="AA57" s="52"/>
      <c r="AB57" s="36"/>
      <c r="AC57" s="105">
        <v>47</v>
      </c>
      <c r="AD57" s="81"/>
      <c r="AE57" s="82"/>
      <c r="AF57" s="90">
        <f t="shared" si="1"/>
        <v>0</v>
      </c>
      <c r="AG57" s="37"/>
      <c r="AH57" s="52"/>
      <c r="AI57" s="50"/>
      <c r="AJ57" s="51"/>
    </row>
    <row r="58" spans="25:36" x14ac:dyDescent="0.25">
      <c r="Y58" s="49"/>
      <c r="Z58" s="50"/>
      <c r="AA58" s="52"/>
      <c r="AB58" s="36"/>
      <c r="AC58" s="105">
        <v>48</v>
      </c>
      <c r="AD58" s="81"/>
      <c r="AE58" s="82"/>
      <c r="AF58" s="90">
        <f t="shared" si="1"/>
        <v>0</v>
      </c>
      <c r="AG58" s="37"/>
      <c r="AH58" s="52"/>
      <c r="AI58" s="50"/>
      <c r="AJ58" s="51"/>
    </row>
    <row r="59" spans="25:36" x14ac:dyDescent="0.25">
      <c r="Y59" s="49"/>
      <c r="Z59" s="50"/>
      <c r="AA59" s="52"/>
      <c r="AB59" s="36"/>
      <c r="AC59" s="105">
        <v>49</v>
      </c>
      <c r="AD59" s="81"/>
      <c r="AE59" s="82"/>
      <c r="AF59" s="90">
        <f t="shared" si="1"/>
        <v>0</v>
      </c>
      <c r="AG59" s="37"/>
      <c r="AH59" s="52"/>
      <c r="AI59" s="50"/>
      <c r="AJ59" s="51"/>
    </row>
    <row r="60" spans="25:36" x14ac:dyDescent="0.25">
      <c r="Y60" s="49"/>
      <c r="Z60" s="50"/>
      <c r="AA60" s="52"/>
      <c r="AB60" s="36"/>
      <c r="AC60" s="105">
        <v>50</v>
      </c>
      <c r="AD60" s="81"/>
      <c r="AE60" s="82"/>
      <c r="AF60" s="90">
        <f t="shared" si="1"/>
        <v>0</v>
      </c>
      <c r="AG60" s="37"/>
      <c r="AH60" s="52"/>
      <c r="AI60" s="50"/>
      <c r="AJ60" s="51"/>
    </row>
    <row r="61" spans="25:36" x14ac:dyDescent="0.25">
      <c r="Y61" s="49"/>
      <c r="Z61" s="50"/>
      <c r="AA61" s="52"/>
      <c r="AB61" s="36"/>
      <c r="AC61" s="105">
        <v>51</v>
      </c>
      <c r="AD61" s="81"/>
      <c r="AE61" s="82"/>
      <c r="AF61" s="90">
        <f t="shared" si="1"/>
        <v>0</v>
      </c>
      <c r="AG61" s="37"/>
      <c r="AH61" s="52"/>
      <c r="AI61" s="50"/>
      <c r="AJ61" s="51"/>
    </row>
    <row r="62" spans="25:36" x14ac:dyDescent="0.25">
      <c r="Y62" s="49"/>
      <c r="Z62" s="50"/>
      <c r="AA62" s="52"/>
      <c r="AB62" s="36"/>
      <c r="AC62" s="105">
        <v>52</v>
      </c>
      <c r="AD62" s="81"/>
      <c r="AE62" s="82"/>
      <c r="AF62" s="90">
        <f t="shared" si="1"/>
        <v>0</v>
      </c>
      <c r="AG62" s="37"/>
      <c r="AH62" s="52"/>
      <c r="AI62" s="50"/>
      <c r="AJ62" s="51"/>
    </row>
    <row r="63" spans="25:36" x14ac:dyDescent="0.25">
      <c r="Y63" s="49"/>
      <c r="Z63" s="50"/>
      <c r="AA63" s="52"/>
      <c r="AB63" s="36"/>
      <c r="AC63" s="105">
        <v>53</v>
      </c>
      <c r="AD63" s="81"/>
      <c r="AE63" s="82"/>
      <c r="AF63" s="90">
        <f t="shared" si="1"/>
        <v>0</v>
      </c>
      <c r="AG63" s="37"/>
      <c r="AH63" s="52"/>
      <c r="AI63" s="50"/>
      <c r="AJ63" s="51"/>
    </row>
    <row r="64" spans="25:36" x14ac:dyDescent="0.25">
      <c r="Y64" s="49"/>
      <c r="Z64" s="50"/>
      <c r="AA64" s="52"/>
      <c r="AB64" s="36"/>
      <c r="AC64" s="105">
        <v>54</v>
      </c>
      <c r="AD64" s="81"/>
      <c r="AE64" s="82"/>
      <c r="AF64" s="90">
        <f t="shared" si="1"/>
        <v>0</v>
      </c>
      <c r="AG64" s="37"/>
      <c r="AH64" s="52"/>
      <c r="AI64" s="50"/>
      <c r="AJ64" s="51"/>
    </row>
    <row r="65" spans="25:36" x14ac:dyDescent="0.25">
      <c r="Y65" s="49"/>
      <c r="Z65" s="50"/>
      <c r="AA65" s="52"/>
      <c r="AB65" s="36"/>
      <c r="AC65" s="105">
        <v>55</v>
      </c>
      <c r="AD65" s="81"/>
      <c r="AE65" s="82"/>
      <c r="AF65" s="90">
        <f t="shared" si="1"/>
        <v>0</v>
      </c>
      <c r="AG65" s="37"/>
      <c r="AH65" s="52"/>
      <c r="AI65" s="50"/>
      <c r="AJ65" s="51"/>
    </row>
    <row r="66" spans="25:36" x14ac:dyDescent="0.25">
      <c r="Y66" s="49"/>
      <c r="Z66" s="50"/>
      <c r="AA66" s="52"/>
      <c r="AB66" s="36"/>
      <c r="AC66" s="104"/>
      <c r="AD66" s="31" t="s">
        <v>213</v>
      </c>
      <c r="AE66" s="19">
        <f>SUM(AE9:AE65)</f>
        <v>0</v>
      </c>
      <c r="AF66" s="20">
        <f>SUM(AF9:AF65)</f>
        <v>0</v>
      </c>
      <c r="AG66" s="37"/>
      <c r="AH66" s="52"/>
      <c r="AI66" s="50"/>
      <c r="AJ66" s="51"/>
    </row>
    <row r="67" spans="25:36" x14ac:dyDescent="0.25">
      <c r="Y67" s="49"/>
      <c r="Z67" s="50"/>
      <c r="AA67" s="52"/>
      <c r="AB67" s="196" t="str">
        <f>IF(AD65=AB65," ","If additional lines are required, please contact Tim Spriggs direct via: tim.spriggs@bt.com or 07794 455 106")</f>
        <v xml:space="preserve"> </v>
      </c>
      <c r="AC67" s="197"/>
      <c r="AD67" s="197"/>
      <c r="AE67" s="197"/>
      <c r="AF67" s="197"/>
      <c r="AG67" s="198"/>
      <c r="AH67" s="52"/>
      <c r="AI67" s="50"/>
      <c r="AJ67" s="51"/>
    </row>
    <row r="68" spans="25:36" ht="15.75" thickBot="1" x14ac:dyDescent="0.3">
      <c r="Y68" s="49"/>
      <c r="Z68" s="50"/>
      <c r="AA68" s="52"/>
      <c r="AB68" s="199"/>
      <c r="AC68" s="200"/>
      <c r="AD68" s="200"/>
      <c r="AE68" s="200"/>
      <c r="AF68" s="200"/>
      <c r="AG68" s="201"/>
      <c r="AH68" s="52"/>
      <c r="AI68" s="50"/>
      <c r="AJ68" s="51"/>
    </row>
    <row r="69" spans="25:36" ht="7.5" customHeight="1" x14ac:dyDescent="0.25">
      <c r="Y69" s="49"/>
      <c r="Z69" s="50"/>
      <c r="AA69" s="52"/>
      <c r="AB69" s="52"/>
      <c r="AC69" s="102"/>
      <c r="AD69" s="52"/>
      <c r="AE69" s="52"/>
      <c r="AF69" s="52"/>
      <c r="AG69" s="52"/>
      <c r="AH69" s="52"/>
      <c r="AI69" s="50"/>
      <c r="AJ69" s="51"/>
    </row>
    <row r="70" spans="25:36" ht="11.25" customHeight="1" x14ac:dyDescent="0.25">
      <c r="Y70" s="49"/>
      <c r="Z70" s="50"/>
      <c r="AA70" s="50"/>
      <c r="AB70" s="50"/>
      <c r="AC70" s="101"/>
      <c r="AD70" s="50"/>
      <c r="AE70" s="50"/>
      <c r="AF70" s="50"/>
      <c r="AG70" s="50"/>
      <c r="AH70" s="50"/>
      <c r="AI70" s="50"/>
      <c r="AJ70" s="51"/>
    </row>
    <row r="71" spans="25:36" ht="7.5" customHeight="1" thickBot="1" x14ac:dyDescent="0.3">
      <c r="Y71" s="59"/>
      <c r="Z71" s="60"/>
      <c r="AA71" s="60"/>
      <c r="AB71" s="60"/>
      <c r="AC71" s="106"/>
      <c r="AD71" s="60"/>
      <c r="AE71" s="60"/>
      <c r="AF71" s="60"/>
      <c r="AG71" s="60"/>
      <c r="AH71" s="60"/>
      <c r="AI71" s="60"/>
      <c r="AJ71" s="62"/>
    </row>
  </sheetData>
  <sheetProtection algorithmName="SHA-512" hashValue="qu/0B78epl5VsHwtf1Xrwmq2gjG3xX7g39k/DHou9BI/UmzwxECSanb2r/M+enmkuxUUdSO2RM/v0/stT6nMQw==" saltValue="SA9DvOVLg/44hepOeUX5iQ==" spinCount="100000" sheet="1" objects="1" scenarios="1" selectLockedCells="1"/>
  <mergeCells count="41">
    <mergeCell ref="F23:G23"/>
    <mergeCell ref="I23:L23"/>
    <mergeCell ref="I25:L25"/>
    <mergeCell ref="F13:G13"/>
    <mergeCell ref="I13:N13"/>
    <mergeCell ref="I15:L15"/>
    <mergeCell ref="F21:G21"/>
    <mergeCell ref="I21:L21"/>
    <mergeCell ref="M25:S28"/>
    <mergeCell ref="F27:G27"/>
    <mergeCell ref="I27:L27"/>
    <mergeCell ref="F19:G19"/>
    <mergeCell ref="I19:L19"/>
    <mergeCell ref="F28:L28"/>
    <mergeCell ref="F25:G25"/>
    <mergeCell ref="AD5:AF6"/>
    <mergeCell ref="F15:G15"/>
    <mergeCell ref="F17:G17"/>
    <mergeCell ref="I17:L17"/>
    <mergeCell ref="P17:S17"/>
    <mergeCell ref="E6:T6"/>
    <mergeCell ref="E7:T7"/>
    <mergeCell ref="F9:G9"/>
    <mergeCell ref="I9:J9"/>
    <mergeCell ref="F11:G11"/>
    <mergeCell ref="I11:J11"/>
    <mergeCell ref="AF7:AF8"/>
    <mergeCell ref="P15:S15"/>
    <mergeCell ref="AE7:AE8"/>
    <mergeCell ref="AD7:AD8"/>
    <mergeCell ref="AC7:AC8"/>
    <mergeCell ref="AB67:AG68"/>
    <mergeCell ref="N9:S11"/>
    <mergeCell ref="AC33:AC34"/>
    <mergeCell ref="AD33:AD34"/>
    <mergeCell ref="AE33:AE34"/>
    <mergeCell ref="AF33:AF34"/>
    <mergeCell ref="AC31:AC32"/>
    <mergeCell ref="AD31:AD32"/>
    <mergeCell ref="AE31:AE32"/>
    <mergeCell ref="AF31:AF32"/>
  </mergeCells>
  <conditionalFormatting sqref="I9:J9">
    <cfRule type="cellIs" dxfId="40" priority="18" operator="lessThan">
      <formula>1</formula>
    </cfRule>
    <cfRule type="cellIs" dxfId="39" priority="21" operator="equal">
      <formula>"Mark"</formula>
    </cfRule>
    <cfRule type="cellIs" dxfId="38" priority="22" operator="equal">
      <formula>"RAM"</formula>
    </cfRule>
  </conditionalFormatting>
  <conditionalFormatting sqref="I11:J11">
    <cfRule type="cellIs" dxfId="37" priority="19" operator="lessThan">
      <formula>1</formula>
    </cfRule>
    <cfRule type="cellIs" dxfId="36" priority="20" operator="greaterThan">
      <formula>0</formula>
    </cfRule>
  </conditionalFormatting>
  <conditionalFormatting sqref="I15:L15 AD9:AE31 AD33:AE33 AD35:AE65">
    <cfRule type="cellIs" dxfId="35" priority="17" operator="lessThan">
      <formula>1</formula>
    </cfRule>
  </conditionalFormatting>
  <conditionalFormatting sqref="I17:L17">
    <cfRule type="cellIs" dxfId="34" priority="16" operator="lessThan">
      <formula>1</formula>
    </cfRule>
  </conditionalFormatting>
  <conditionalFormatting sqref="P17:S17">
    <cfRule type="cellIs" dxfId="33" priority="13" operator="lessThan">
      <formula>1</formula>
    </cfRule>
  </conditionalFormatting>
  <conditionalFormatting sqref="I25">
    <cfRule type="cellIs" dxfId="32" priority="11" operator="lessThan">
      <formula>1</formula>
    </cfRule>
  </conditionalFormatting>
  <conditionalFormatting sqref="I21:L21">
    <cfRule type="cellIs" dxfId="31" priority="9" operator="lessThan">
      <formula>1</formula>
    </cfRule>
  </conditionalFormatting>
  <conditionalFormatting sqref="I27:L27">
    <cfRule type="cellIs" dxfId="30" priority="8" operator="lessThan">
      <formula>1</formula>
    </cfRule>
  </conditionalFormatting>
  <conditionalFormatting sqref="I23:L23">
    <cfRule type="cellIs" dxfId="29" priority="7" operator="lessThan">
      <formula>1</formula>
    </cfRule>
  </conditionalFormatting>
  <conditionalFormatting sqref="P23">
    <cfRule type="cellIs" dxfId="28" priority="6" operator="greaterThan">
      <formula>0.01</formula>
    </cfRule>
  </conditionalFormatting>
  <conditionalFormatting sqref="AF9:AF31 AF33 AF35:AF65">
    <cfRule type="cellIs" dxfId="27" priority="5" operator="lessThan">
      <formula>1</formula>
    </cfRule>
  </conditionalFormatting>
  <conditionalFormatting sqref="I19:L19">
    <cfRule type="cellIs" dxfId="26" priority="2" operator="lessThan">
      <formula>1</formula>
    </cfRule>
  </conditionalFormatting>
  <conditionalFormatting sqref="M25">
    <cfRule type="cellIs" dxfId="25" priority="1" operator="greaterThan">
      <formula>0</formula>
    </cfRule>
  </conditionalFormatting>
  <dataValidations count="3">
    <dataValidation type="list" allowBlank="1" showInputMessage="1" showErrorMessage="1" sqref="I25">
      <formula1>Payment</formula1>
    </dataValidation>
    <dataValidation type="list" allowBlank="1" showInputMessage="1" showErrorMessage="1" sqref="I11:J11">
      <formula1>INDIRECT(I9)</formula1>
    </dataValidation>
    <dataValidation type="list" allowBlank="1" showInputMessage="1" showErrorMessage="1" sqref="AE9:AE31 AE33 AE35:AE65">
      <formula1>Tickets</formula1>
    </dataValidation>
  </dataValidations>
  <pageMargins left="0.7" right="0.7" top="0.75" bottom="0.75" header="0.3" footer="0.3"/>
  <pageSetup paperSize="9" orientation="portrait" r:id="rId1"/>
  <ignoredErrors>
    <ignoredError sqref="L11"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Lists!$A$2:$A$3</xm:f>
          </x14:formula1>
          <xm:sqref>I9:J9</xm:sqref>
        </x14:dataValidation>
        <x14:dataValidation type="list" allowBlank="1" showInputMessage="1" showErrorMessage="1">
          <x14:formula1>
            <xm:f>Lists!$O$2:$O$5</xm:f>
          </x14:formula1>
          <xm:sqref>I15:L15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9"/>
  <sheetViews>
    <sheetView workbookViewId="0">
      <selection activeCell="I9" sqref="I9:J9"/>
    </sheetView>
  </sheetViews>
  <sheetFormatPr defaultRowHeight="15" x14ac:dyDescent="0.25"/>
  <cols>
    <col min="1" max="2" width="1.42578125" style="10" customWidth="1"/>
    <col min="3" max="3" width="2.140625" style="10" customWidth="1"/>
    <col min="4" max="5" width="1.42578125" style="10" customWidth="1"/>
    <col min="6" max="7" width="14.28515625" style="10" customWidth="1"/>
    <col min="8" max="8" width="1.42578125" style="10" customWidth="1"/>
    <col min="9" max="12" width="9.140625" style="10"/>
    <col min="13" max="13" width="4" style="10" bestFit="1" customWidth="1"/>
    <col min="14" max="14" width="6.42578125" style="10" bestFit="1" customWidth="1"/>
    <col min="15" max="15" width="1.42578125" style="10" customWidth="1"/>
    <col min="16" max="19" width="9.140625" style="10"/>
    <col min="20" max="20" width="2.85546875" style="10" customWidth="1"/>
    <col min="21" max="21" width="9.85546875" style="10" customWidth="1"/>
    <col min="22" max="22" width="9.140625" style="10"/>
    <col min="23" max="23" width="1.42578125" style="10" customWidth="1"/>
    <col min="24" max="24" width="9.140625" style="10"/>
    <col min="25" max="26" width="1.42578125" style="10" customWidth="1"/>
    <col min="27" max="27" width="2.140625" style="10" customWidth="1"/>
    <col min="28" max="28" width="1.42578125" style="10" customWidth="1"/>
    <col min="29" max="16384" width="9.140625" style="10"/>
  </cols>
  <sheetData>
    <row r="1" spans="2:28" ht="7.5" customHeight="1" thickBot="1" x14ac:dyDescent="0.3"/>
    <row r="2" spans="2:28" ht="7.5" customHeight="1" x14ac:dyDescent="0.25">
      <c r="B2" s="46"/>
      <c r="C2" s="47"/>
      <c r="D2" s="47"/>
      <c r="E2" s="47"/>
      <c r="F2" s="47"/>
      <c r="G2" s="47"/>
      <c r="H2" s="47"/>
      <c r="I2" s="47"/>
      <c r="J2" s="47"/>
      <c r="K2" s="47"/>
      <c r="L2" s="47"/>
      <c r="M2" s="47"/>
      <c r="N2" s="47"/>
      <c r="O2" s="47"/>
      <c r="P2" s="47"/>
      <c r="Q2" s="47"/>
      <c r="R2" s="47"/>
      <c r="S2" s="47"/>
      <c r="T2" s="47"/>
      <c r="U2" s="47"/>
      <c r="V2" s="47"/>
      <c r="W2" s="47"/>
      <c r="X2" s="47"/>
      <c r="Y2" s="47"/>
      <c r="Z2" s="47"/>
      <c r="AA2" s="47"/>
      <c r="AB2" s="48"/>
    </row>
    <row r="3" spans="2:28" ht="11.25" customHeight="1" x14ac:dyDescent="0.25">
      <c r="B3" s="49"/>
      <c r="C3" s="50"/>
      <c r="D3" s="50"/>
      <c r="E3" s="50"/>
      <c r="F3" s="50"/>
      <c r="G3" s="50"/>
      <c r="H3" s="50"/>
      <c r="I3" s="50"/>
      <c r="J3" s="50"/>
      <c r="K3" s="50"/>
      <c r="L3" s="50"/>
      <c r="M3" s="50"/>
      <c r="N3" s="50"/>
      <c r="O3" s="50"/>
      <c r="P3" s="50"/>
      <c r="Q3" s="50"/>
      <c r="R3" s="50"/>
      <c r="S3" s="50"/>
      <c r="T3" s="50"/>
      <c r="U3" s="50"/>
      <c r="V3" s="50"/>
      <c r="W3" s="50"/>
      <c r="X3" s="50"/>
      <c r="Y3" s="50"/>
      <c r="Z3" s="50"/>
      <c r="AA3" s="50"/>
      <c r="AB3" s="51"/>
    </row>
    <row r="4" spans="2:28" ht="7.5" customHeight="1" thickBot="1" x14ac:dyDescent="0.3">
      <c r="B4" s="49"/>
      <c r="C4" s="50"/>
      <c r="D4" s="52"/>
      <c r="E4" s="52"/>
      <c r="F4" s="52"/>
      <c r="G4" s="52"/>
      <c r="H4" s="52"/>
      <c r="I4" s="52"/>
      <c r="J4" s="52"/>
      <c r="K4" s="52"/>
      <c r="L4" s="52"/>
      <c r="M4" s="52"/>
      <c r="N4" s="52"/>
      <c r="O4" s="52"/>
      <c r="P4" s="52"/>
      <c r="Q4" s="52"/>
      <c r="R4" s="52"/>
      <c r="S4" s="52"/>
      <c r="T4" s="52"/>
      <c r="U4" s="52"/>
      <c r="V4" s="52"/>
      <c r="W4" s="52"/>
      <c r="X4" s="52"/>
      <c r="Y4" s="52"/>
      <c r="Z4" s="52"/>
      <c r="AA4" s="50"/>
      <c r="AB4" s="51"/>
    </row>
    <row r="5" spans="2:28" ht="7.5" customHeight="1" x14ac:dyDescent="0.25">
      <c r="B5" s="49"/>
      <c r="C5" s="50"/>
      <c r="D5" s="52"/>
      <c r="E5" s="33"/>
      <c r="F5" s="34"/>
      <c r="G5" s="34"/>
      <c r="H5" s="34"/>
      <c r="I5" s="34"/>
      <c r="J5" s="34"/>
      <c r="K5" s="34"/>
      <c r="L5" s="34"/>
      <c r="M5" s="34"/>
      <c r="N5" s="34"/>
      <c r="O5" s="34"/>
      <c r="P5" s="34"/>
      <c r="Q5" s="34"/>
      <c r="R5" s="34"/>
      <c r="S5" s="34"/>
      <c r="T5" s="34"/>
      <c r="U5" s="34"/>
      <c r="V5" s="34"/>
      <c r="W5" s="34"/>
      <c r="X5" s="34"/>
      <c r="Y5" s="35"/>
      <c r="Z5" s="52"/>
      <c r="AA5" s="50"/>
      <c r="AB5" s="51"/>
    </row>
    <row r="6" spans="2:28" ht="23.25" x14ac:dyDescent="0.35">
      <c r="B6" s="49"/>
      <c r="C6" s="50"/>
      <c r="D6" s="52"/>
      <c r="E6" s="163" t="s">
        <v>222</v>
      </c>
      <c r="F6" s="164"/>
      <c r="G6" s="164"/>
      <c r="H6" s="164"/>
      <c r="I6" s="164"/>
      <c r="J6" s="164"/>
      <c r="K6" s="164"/>
      <c r="L6" s="164"/>
      <c r="M6" s="164"/>
      <c r="N6" s="164"/>
      <c r="O6" s="164"/>
      <c r="P6" s="164"/>
      <c r="Q6" s="164"/>
      <c r="R6" s="164"/>
      <c r="S6" s="164"/>
      <c r="T6" s="164"/>
      <c r="U6" s="164"/>
      <c r="V6" s="164"/>
      <c r="W6" s="164"/>
      <c r="X6" s="164"/>
      <c r="Y6" s="165"/>
      <c r="Z6" s="52"/>
      <c r="AA6" s="50"/>
      <c r="AB6" s="51"/>
    </row>
    <row r="7" spans="2:28" s="30" customFormat="1" ht="18.75" x14ac:dyDescent="0.3">
      <c r="B7" s="53"/>
      <c r="C7" s="54"/>
      <c r="D7" s="55"/>
      <c r="E7" s="210"/>
      <c r="F7" s="181"/>
      <c r="G7" s="181"/>
      <c r="H7" s="181"/>
      <c r="I7" s="181"/>
      <c r="J7" s="181"/>
      <c r="K7" s="181"/>
      <c r="L7" s="181"/>
      <c r="M7" s="181"/>
      <c r="N7" s="181"/>
      <c r="O7" s="181"/>
      <c r="P7" s="181"/>
      <c r="Q7" s="181"/>
      <c r="R7" s="181"/>
      <c r="S7" s="181"/>
      <c r="T7" s="181"/>
      <c r="U7" s="181"/>
      <c r="V7" s="181"/>
      <c r="W7" s="181"/>
      <c r="X7" s="181"/>
      <c r="Y7" s="211"/>
      <c r="Z7" s="55"/>
      <c r="AA7" s="54"/>
      <c r="AB7" s="56"/>
    </row>
    <row r="8" spans="2:28" ht="6.75" customHeight="1" x14ac:dyDescent="0.25">
      <c r="B8" s="49"/>
      <c r="C8" s="50"/>
      <c r="D8" s="52"/>
      <c r="E8" s="36"/>
      <c r="F8" s="4"/>
      <c r="G8" s="4"/>
      <c r="H8" s="4"/>
      <c r="I8" s="4"/>
      <c r="J8" s="4"/>
      <c r="K8" s="4"/>
      <c r="L8" s="4"/>
      <c r="M8" s="4"/>
      <c r="N8" s="4"/>
      <c r="O8" s="4"/>
      <c r="P8" s="4"/>
      <c r="Q8" s="4"/>
      <c r="R8" s="4"/>
      <c r="S8" s="4"/>
      <c r="T8" s="4"/>
      <c r="U8" s="4"/>
      <c r="V8" s="4"/>
      <c r="W8" s="4"/>
      <c r="X8" s="4"/>
      <c r="Y8" s="37"/>
      <c r="Z8" s="52"/>
      <c r="AA8" s="50"/>
      <c r="AB8" s="51"/>
    </row>
    <row r="9" spans="2:28" ht="18.75" x14ac:dyDescent="0.3">
      <c r="B9" s="49"/>
      <c r="C9" s="50"/>
      <c r="D9" s="52"/>
      <c r="E9" s="36"/>
      <c r="F9" s="185" t="s">
        <v>195</v>
      </c>
      <c r="G9" s="185"/>
      <c r="H9" s="4"/>
      <c r="I9" s="212"/>
      <c r="J9" s="213"/>
      <c r="K9" s="4"/>
      <c r="L9" s="4"/>
      <c r="M9" s="4"/>
      <c r="N9" s="187" t="s">
        <v>251</v>
      </c>
      <c r="O9" s="187"/>
      <c r="P9" s="187"/>
      <c r="Q9" s="187"/>
      <c r="R9" s="187"/>
      <c r="S9" s="187"/>
      <c r="T9" s="187"/>
      <c r="U9" s="187"/>
      <c r="V9" s="187"/>
      <c r="W9" s="187"/>
      <c r="X9" s="187"/>
      <c r="Y9" s="37"/>
      <c r="Z9" s="52"/>
      <c r="AA9" s="50"/>
      <c r="AB9" s="51"/>
    </row>
    <row r="10" spans="2:28" x14ac:dyDescent="0.25">
      <c r="B10" s="49"/>
      <c r="C10" s="50"/>
      <c r="D10" s="52"/>
      <c r="E10" s="36"/>
      <c r="F10" s="4"/>
      <c r="G10" s="4"/>
      <c r="H10" s="4"/>
      <c r="I10" s="4"/>
      <c r="J10" s="4"/>
      <c r="K10" s="4"/>
      <c r="L10" s="4"/>
      <c r="M10" s="4"/>
      <c r="N10" s="187"/>
      <c r="O10" s="187"/>
      <c r="P10" s="187"/>
      <c r="Q10" s="187"/>
      <c r="R10" s="187"/>
      <c r="S10" s="187"/>
      <c r="T10" s="187"/>
      <c r="U10" s="187"/>
      <c r="V10" s="187"/>
      <c r="W10" s="187"/>
      <c r="X10" s="187"/>
      <c r="Y10" s="37"/>
      <c r="Z10" s="52"/>
      <c r="AA10" s="50"/>
      <c r="AB10" s="51"/>
    </row>
    <row r="11" spans="2:28" ht="18.75" x14ac:dyDescent="0.3">
      <c r="B11" s="49"/>
      <c r="C11" s="50"/>
      <c r="D11" s="52"/>
      <c r="E11" s="36"/>
      <c r="F11" s="185" t="s">
        <v>189</v>
      </c>
      <c r="G11" s="185"/>
      <c r="H11" s="5"/>
      <c r="I11" s="184"/>
      <c r="J11" s="184"/>
      <c r="K11" s="4"/>
      <c r="L11" s="6" t="e">
        <f>IF(I9=Lists!A2,VLOOKUP(I11,Lists!C2:D106,2,FALSE),VLOOKUP(I11,Lists!F2:G84,2,FALSE))</f>
        <v>#N/A</v>
      </c>
      <c r="M11" s="4"/>
      <c r="N11" s="187"/>
      <c r="O11" s="187"/>
      <c r="P11" s="187"/>
      <c r="Q11" s="187"/>
      <c r="R11" s="187"/>
      <c r="S11" s="187"/>
      <c r="T11" s="187"/>
      <c r="U11" s="187"/>
      <c r="V11" s="187"/>
      <c r="W11" s="187"/>
      <c r="X11" s="187"/>
      <c r="Y11" s="37"/>
      <c r="Z11" s="52"/>
      <c r="AA11" s="50"/>
      <c r="AB11" s="51"/>
    </row>
    <row r="12" spans="2:28" x14ac:dyDescent="0.25">
      <c r="B12" s="49"/>
      <c r="C12" s="50"/>
      <c r="D12" s="52"/>
      <c r="E12" s="36"/>
      <c r="F12" s="4"/>
      <c r="G12" s="4"/>
      <c r="H12" s="4"/>
      <c r="I12" s="4"/>
      <c r="J12" s="4"/>
      <c r="K12" s="4"/>
      <c r="L12" s="4"/>
      <c r="M12" s="4"/>
      <c r="N12" s="4"/>
      <c r="O12" s="4"/>
      <c r="P12" s="4"/>
      <c r="Q12" s="4"/>
      <c r="R12" s="4"/>
      <c r="S12" s="4"/>
      <c r="T12" s="4"/>
      <c r="U12" s="4"/>
      <c r="V12" s="4"/>
      <c r="W12" s="4"/>
      <c r="X12" s="4"/>
      <c r="Y12" s="37"/>
      <c r="Z12" s="52"/>
      <c r="AA12" s="50"/>
      <c r="AB12" s="51"/>
    </row>
    <row r="13" spans="2:28" ht="18.75" x14ac:dyDescent="0.3">
      <c r="B13" s="49"/>
      <c r="C13" s="50"/>
      <c r="D13" s="52"/>
      <c r="E13" s="36"/>
      <c r="F13" s="185" t="s">
        <v>188</v>
      </c>
      <c r="G13" s="185"/>
      <c r="H13" s="5"/>
      <c r="I13" s="183" t="str">
        <f>_xlfn.IFNA(L11,"Select Order and Lodge Number Above")</f>
        <v>Select Order and Lodge Number Above</v>
      </c>
      <c r="J13" s="183"/>
      <c r="K13" s="183"/>
      <c r="L13" s="183"/>
      <c r="M13" s="183"/>
      <c r="N13" s="183"/>
      <c r="O13" s="2"/>
      <c r="P13" s="4"/>
      <c r="Q13" s="4"/>
      <c r="R13" s="4"/>
      <c r="S13" s="4"/>
      <c r="T13" s="4"/>
      <c r="U13" s="4"/>
      <c r="V13" s="4"/>
      <c r="W13" s="4"/>
      <c r="X13" s="4"/>
      <c r="Y13" s="37"/>
      <c r="Z13" s="52"/>
      <c r="AA13" s="50"/>
      <c r="AB13" s="51"/>
    </row>
    <row r="14" spans="2:28" x14ac:dyDescent="0.25">
      <c r="B14" s="49"/>
      <c r="C14" s="50"/>
      <c r="D14" s="52"/>
      <c r="E14" s="36"/>
      <c r="F14" s="4"/>
      <c r="G14" s="4"/>
      <c r="H14" s="4"/>
      <c r="I14" s="4"/>
      <c r="J14" s="4"/>
      <c r="K14" s="4"/>
      <c r="L14" s="4"/>
      <c r="M14" s="4"/>
      <c r="N14" s="4"/>
      <c r="O14" s="4"/>
      <c r="P14" s="4"/>
      <c r="Q14" s="4"/>
      <c r="R14" s="4"/>
      <c r="S14" s="4"/>
      <c r="T14" s="4"/>
      <c r="U14" s="4"/>
      <c r="V14" s="4"/>
      <c r="W14" s="4"/>
      <c r="X14" s="4"/>
      <c r="Y14" s="37"/>
      <c r="Z14" s="52"/>
      <c r="AA14" s="50"/>
      <c r="AB14" s="51"/>
    </row>
    <row r="15" spans="2:28" ht="15.75" x14ac:dyDescent="0.25">
      <c r="B15" s="49"/>
      <c r="C15" s="50"/>
      <c r="D15" s="52"/>
      <c r="E15" s="38"/>
      <c r="F15" s="188" t="s">
        <v>215</v>
      </c>
      <c r="G15" s="188"/>
      <c r="H15" s="7"/>
      <c r="I15" s="175"/>
      <c r="J15" s="175"/>
      <c r="K15" s="175"/>
      <c r="L15" s="175"/>
      <c r="M15" s="4"/>
      <c r="N15" s="12" t="s">
        <v>190</v>
      </c>
      <c r="O15" s="7"/>
      <c r="P15" s="175"/>
      <c r="Q15" s="175"/>
      <c r="R15" s="175"/>
      <c r="S15" s="175"/>
      <c r="T15" s="3"/>
      <c r="U15" s="188" t="s">
        <v>216</v>
      </c>
      <c r="V15" s="188"/>
      <c r="W15" s="12"/>
      <c r="X15" s="88"/>
      <c r="Y15" s="37"/>
      <c r="Z15" s="52"/>
      <c r="AA15" s="50"/>
      <c r="AB15" s="51"/>
    </row>
    <row r="16" spans="2:28" ht="7.5" customHeight="1" x14ac:dyDescent="0.25">
      <c r="B16" s="49"/>
      <c r="C16" s="50"/>
      <c r="D16" s="52"/>
      <c r="E16" s="39"/>
      <c r="F16" s="18"/>
      <c r="G16" s="18"/>
      <c r="H16" s="7"/>
      <c r="I16" s="3"/>
      <c r="J16" s="3"/>
      <c r="K16" s="3"/>
      <c r="L16" s="3"/>
      <c r="M16" s="4"/>
      <c r="N16" s="18"/>
      <c r="O16" s="7"/>
      <c r="P16" s="4"/>
      <c r="Q16" s="4"/>
      <c r="R16" s="4"/>
      <c r="S16" s="4"/>
      <c r="T16" s="4"/>
      <c r="U16" s="4"/>
      <c r="V16" s="4"/>
      <c r="W16" s="4"/>
      <c r="X16" s="3"/>
      <c r="Y16" s="37"/>
      <c r="Z16" s="52"/>
      <c r="AA16" s="50"/>
      <c r="AB16" s="51"/>
    </row>
    <row r="17" spans="2:28" ht="15.75" x14ac:dyDescent="0.25">
      <c r="B17" s="49"/>
      <c r="C17" s="50"/>
      <c r="D17" s="52"/>
      <c r="E17" s="38"/>
      <c r="F17" s="229" t="s">
        <v>218</v>
      </c>
      <c r="G17" s="229"/>
      <c r="H17" s="7"/>
      <c r="I17" s="175"/>
      <c r="J17" s="175"/>
      <c r="K17" s="175"/>
      <c r="L17" s="175"/>
      <c r="M17" s="4"/>
      <c r="N17" s="28" t="s">
        <v>190</v>
      </c>
      <c r="O17" s="7"/>
      <c r="P17" s="175"/>
      <c r="Q17" s="175"/>
      <c r="R17" s="175"/>
      <c r="S17" s="175"/>
      <c r="T17" s="3"/>
      <c r="U17" s="188" t="s">
        <v>216</v>
      </c>
      <c r="V17" s="188"/>
      <c r="W17" s="12"/>
      <c r="X17" s="88"/>
      <c r="Y17" s="37"/>
      <c r="Z17" s="52"/>
      <c r="AA17" s="50"/>
      <c r="AB17" s="51"/>
    </row>
    <row r="18" spans="2:28" ht="7.5" customHeight="1" x14ac:dyDescent="0.25">
      <c r="B18" s="49"/>
      <c r="C18" s="50"/>
      <c r="D18" s="52"/>
      <c r="E18" s="39"/>
      <c r="F18" s="18"/>
      <c r="G18" s="18"/>
      <c r="H18" s="7"/>
      <c r="I18" s="3"/>
      <c r="J18" s="3"/>
      <c r="K18" s="3"/>
      <c r="L18" s="3"/>
      <c r="M18" s="4"/>
      <c r="N18" s="29"/>
      <c r="O18" s="7"/>
      <c r="P18" s="4"/>
      <c r="Q18" s="4"/>
      <c r="R18" s="4"/>
      <c r="S18" s="4"/>
      <c r="T18" s="4"/>
      <c r="U18" s="4"/>
      <c r="V18" s="4"/>
      <c r="W18" s="4"/>
      <c r="X18" s="3"/>
      <c r="Y18" s="37"/>
      <c r="Z18" s="52"/>
      <c r="AA18" s="50"/>
      <c r="AB18" s="51"/>
    </row>
    <row r="19" spans="2:28" ht="15.75" x14ac:dyDescent="0.25">
      <c r="B19" s="49"/>
      <c r="C19" s="50"/>
      <c r="D19" s="52"/>
      <c r="E19" s="38"/>
      <c r="F19" s="229" t="s">
        <v>219</v>
      </c>
      <c r="G19" s="229"/>
      <c r="H19" s="7"/>
      <c r="I19" s="175"/>
      <c r="J19" s="175"/>
      <c r="K19" s="175"/>
      <c r="L19" s="175"/>
      <c r="M19" s="4"/>
      <c r="N19" s="28" t="s">
        <v>190</v>
      </c>
      <c r="O19" s="7"/>
      <c r="P19" s="175"/>
      <c r="Q19" s="175"/>
      <c r="R19" s="175"/>
      <c r="S19" s="175"/>
      <c r="T19" s="3"/>
      <c r="U19" s="188" t="s">
        <v>216</v>
      </c>
      <c r="V19" s="188"/>
      <c r="W19" s="12"/>
      <c r="X19" s="88"/>
      <c r="Y19" s="37"/>
      <c r="Z19" s="52"/>
      <c r="AA19" s="50"/>
      <c r="AB19" s="51"/>
    </row>
    <row r="20" spans="2:28" ht="7.5" customHeight="1" x14ac:dyDescent="0.25">
      <c r="B20" s="49"/>
      <c r="C20" s="50"/>
      <c r="D20" s="52"/>
      <c r="E20" s="36"/>
      <c r="F20" s="4"/>
      <c r="G20" s="4"/>
      <c r="H20" s="4"/>
      <c r="I20" s="4"/>
      <c r="J20" s="4"/>
      <c r="K20" s="4"/>
      <c r="L20" s="4"/>
      <c r="M20" s="4"/>
      <c r="N20" s="4"/>
      <c r="O20" s="4"/>
      <c r="P20" s="4"/>
      <c r="Q20" s="4"/>
      <c r="R20" s="4"/>
      <c r="S20" s="4"/>
      <c r="T20" s="4"/>
      <c r="U20" s="4"/>
      <c r="V20" s="4"/>
      <c r="W20" s="4"/>
      <c r="X20" s="3"/>
      <c r="Y20" s="37"/>
      <c r="Z20" s="52"/>
      <c r="AA20" s="50"/>
      <c r="AB20" s="51"/>
    </row>
    <row r="21" spans="2:28" ht="15.75" x14ac:dyDescent="0.25">
      <c r="B21" s="49"/>
      <c r="C21" s="50"/>
      <c r="D21" s="52"/>
      <c r="E21" s="36"/>
      <c r="F21" s="229" t="s">
        <v>220</v>
      </c>
      <c r="G21" s="229"/>
      <c r="H21" s="7"/>
      <c r="I21" s="175"/>
      <c r="J21" s="175"/>
      <c r="K21" s="175"/>
      <c r="L21" s="175"/>
      <c r="M21" s="4"/>
      <c r="N21" s="28" t="s">
        <v>190</v>
      </c>
      <c r="O21" s="7"/>
      <c r="P21" s="175"/>
      <c r="Q21" s="175"/>
      <c r="R21" s="175"/>
      <c r="S21" s="175"/>
      <c r="T21" s="3"/>
      <c r="U21" s="188" t="s">
        <v>216</v>
      </c>
      <c r="V21" s="188"/>
      <c r="W21" s="12"/>
      <c r="X21" s="88"/>
      <c r="Y21" s="37"/>
      <c r="Z21" s="52"/>
      <c r="AA21" s="50"/>
      <c r="AB21" s="51"/>
    </row>
    <row r="22" spans="2:28" ht="11.25" customHeight="1" x14ac:dyDescent="0.25">
      <c r="B22" s="49"/>
      <c r="C22" s="50"/>
      <c r="D22" s="52"/>
      <c r="E22" s="36"/>
      <c r="F22" s="197" t="str">
        <f>IF(I21=F20," ","If you would like to add additional Members of your family / household, please contact Tim Spriggs direct via: tim.spriggs@bt.com or 07794 455 106")</f>
        <v xml:space="preserve"> </v>
      </c>
      <c r="G22" s="197"/>
      <c r="H22" s="197"/>
      <c r="I22" s="197"/>
      <c r="J22" s="197"/>
      <c r="K22" s="197"/>
      <c r="L22" s="197"/>
      <c r="M22" s="197"/>
      <c r="N22" s="197"/>
      <c r="O22" s="197"/>
      <c r="P22" s="197"/>
      <c r="Q22" s="197"/>
      <c r="R22" s="197"/>
      <c r="S22" s="197"/>
      <c r="T22" s="197"/>
      <c r="U22" s="197"/>
      <c r="V22" s="197"/>
      <c r="W22" s="197"/>
      <c r="X22" s="197"/>
      <c r="Y22" s="37"/>
      <c r="Z22" s="52"/>
      <c r="AA22" s="50"/>
      <c r="AB22" s="51"/>
    </row>
    <row r="23" spans="2:28" ht="11.25" customHeight="1" x14ac:dyDescent="0.25">
      <c r="B23" s="49"/>
      <c r="C23" s="50"/>
      <c r="D23" s="52"/>
      <c r="E23" s="36"/>
      <c r="F23" s="197"/>
      <c r="G23" s="197"/>
      <c r="H23" s="197"/>
      <c r="I23" s="197"/>
      <c r="J23" s="197"/>
      <c r="K23" s="197"/>
      <c r="L23" s="197"/>
      <c r="M23" s="197"/>
      <c r="N23" s="197"/>
      <c r="O23" s="197"/>
      <c r="P23" s="197"/>
      <c r="Q23" s="197"/>
      <c r="R23" s="197"/>
      <c r="S23" s="197"/>
      <c r="T23" s="197"/>
      <c r="U23" s="197"/>
      <c r="V23" s="197"/>
      <c r="W23" s="197"/>
      <c r="X23" s="197"/>
      <c r="Y23" s="37"/>
      <c r="Z23" s="52"/>
      <c r="AA23" s="50"/>
      <c r="AB23" s="51"/>
    </row>
    <row r="24" spans="2:28" ht="15.75" x14ac:dyDescent="0.25">
      <c r="B24" s="49"/>
      <c r="C24" s="50"/>
      <c r="D24" s="52"/>
      <c r="E24" s="36"/>
      <c r="F24" s="188" t="s">
        <v>207</v>
      </c>
      <c r="G24" s="188"/>
      <c r="H24" s="8"/>
      <c r="I24" s="225" t="str">
        <f>IF(X24=0,"Updated from Tickets Requested above",X24)</f>
        <v>Updated from Tickets Requested above</v>
      </c>
      <c r="J24" s="225"/>
      <c r="K24" s="225"/>
      <c r="L24" s="225"/>
      <c r="M24" s="9"/>
      <c r="N24" s="6"/>
      <c r="O24" s="4"/>
      <c r="P24" s="4"/>
      <c r="Q24" s="4"/>
      <c r="R24" s="4"/>
      <c r="S24" s="4"/>
      <c r="T24" s="4"/>
      <c r="U24" s="4"/>
      <c r="V24" s="4"/>
      <c r="W24" s="4"/>
      <c r="X24" s="6">
        <f>SUM(X15,X17,X19,X21)</f>
        <v>0</v>
      </c>
      <c r="Y24" s="37"/>
      <c r="Z24" s="52"/>
      <c r="AA24" s="50"/>
      <c r="AB24" s="51"/>
    </row>
    <row r="25" spans="2:28" x14ac:dyDescent="0.25">
      <c r="B25" s="49"/>
      <c r="C25" s="50"/>
      <c r="D25" s="52"/>
      <c r="E25" s="36"/>
      <c r="F25" s="4"/>
      <c r="G25" s="4"/>
      <c r="H25" s="4"/>
      <c r="I25" s="4"/>
      <c r="J25" s="4"/>
      <c r="K25" s="4"/>
      <c r="L25" s="4"/>
      <c r="M25" s="4"/>
      <c r="N25" s="4"/>
      <c r="O25" s="4"/>
      <c r="P25" s="4"/>
      <c r="Q25" s="4"/>
      <c r="R25" s="4" t="s">
        <v>217</v>
      </c>
      <c r="S25" s="4"/>
      <c r="T25" s="4"/>
      <c r="U25" s="4"/>
      <c r="V25" s="4"/>
      <c r="W25" s="4"/>
      <c r="X25" s="4"/>
      <c r="Y25" s="37"/>
      <c r="Z25" s="52"/>
      <c r="AA25" s="50"/>
      <c r="AB25" s="51"/>
    </row>
    <row r="26" spans="2:28" ht="15.75" x14ac:dyDescent="0.25">
      <c r="B26" s="49"/>
      <c r="C26" s="50"/>
      <c r="D26" s="52"/>
      <c r="E26" s="36"/>
      <c r="F26" s="188" t="s">
        <v>193</v>
      </c>
      <c r="G26" s="188"/>
      <c r="H26" s="8"/>
      <c r="I26" s="226" t="str">
        <f>IF(X24=0,"Updated from Tickets Requested above",X26)</f>
        <v>Updated from Tickets Requested above</v>
      </c>
      <c r="J26" s="227"/>
      <c r="K26" s="227"/>
      <c r="L26" s="228"/>
      <c r="M26" s="15">
        <v>12</v>
      </c>
      <c r="N26" s="16" t="s">
        <v>206</v>
      </c>
      <c r="O26" s="4"/>
      <c r="P26" s="16"/>
      <c r="Q26" s="27"/>
      <c r="R26" s="4"/>
      <c r="S26" s="4"/>
      <c r="T26" s="4"/>
      <c r="U26" s="4"/>
      <c r="V26" s="4"/>
      <c r="W26" s="4"/>
      <c r="X26" s="6" t="e">
        <f>SUM(I24*M26)</f>
        <v>#VALUE!</v>
      </c>
      <c r="Y26" s="37"/>
      <c r="Z26" s="52"/>
      <c r="AA26" s="50"/>
      <c r="AB26" s="51"/>
    </row>
    <row r="27" spans="2:28" ht="15.75" x14ac:dyDescent="0.25">
      <c r="B27" s="49"/>
      <c r="C27" s="50"/>
      <c r="D27" s="52"/>
      <c r="E27" s="36"/>
      <c r="F27" s="8"/>
      <c r="G27" s="8"/>
      <c r="H27" s="8"/>
      <c r="I27" s="9"/>
      <c r="J27" s="9"/>
      <c r="K27" s="9"/>
      <c r="L27" s="9"/>
      <c r="M27" s="9"/>
      <c r="N27" s="9"/>
      <c r="O27" s="4"/>
      <c r="P27" s="4"/>
      <c r="Q27" s="4"/>
      <c r="R27" s="4"/>
      <c r="S27" s="4"/>
      <c r="T27" s="4"/>
      <c r="U27" s="4"/>
      <c r="V27" s="4"/>
      <c r="W27" s="4"/>
      <c r="X27" s="4"/>
      <c r="Y27" s="37"/>
      <c r="Z27" s="52"/>
      <c r="AA27" s="50"/>
      <c r="AB27" s="51"/>
    </row>
    <row r="28" spans="2:28" ht="15.75" x14ac:dyDescent="0.25">
      <c r="B28" s="49"/>
      <c r="C28" s="50"/>
      <c r="D28" s="52"/>
      <c r="E28" s="36"/>
      <c r="F28" s="188" t="s">
        <v>194</v>
      </c>
      <c r="G28" s="188"/>
      <c r="H28" s="8"/>
      <c r="I28" s="195"/>
      <c r="J28" s="195"/>
      <c r="K28" s="195"/>
      <c r="L28" s="195"/>
      <c r="M28" s="9"/>
      <c r="N28" s="9"/>
      <c r="O28" s="4"/>
      <c r="P28" s="17" t="e">
        <f>IF(I28&gt;X26," ",SUM(I26-I28))</f>
        <v>#VALUE!</v>
      </c>
      <c r="Q28" s="120" t="e">
        <f>IF(P28=0," ","Still Outstanding")</f>
        <v>#VALUE!</v>
      </c>
      <c r="R28" s="4"/>
      <c r="S28" s="4"/>
      <c r="T28" s="4"/>
      <c r="U28" s="4"/>
      <c r="V28" s="4"/>
      <c r="W28" s="4"/>
      <c r="X28" s="4"/>
      <c r="Y28" s="37"/>
      <c r="Z28" s="52"/>
      <c r="AA28" s="50"/>
      <c r="AB28" s="51"/>
    </row>
    <row r="29" spans="2:28" x14ac:dyDescent="0.25">
      <c r="B29" s="49"/>
      <c r="C29" s="50"/>
      <c r="D29" s="52"/>
      <c r="E29" s="36"/>
      <c r="F29" s="4"/>
      <c r="G29" s="4"/>
      <c r="H29" s="4"/>
      <c r="I29" s="4"/>
      <c r="J29" s="4"/>
      <c r="K29" s="4"/>
      <c r="L29" s="4"/>
      <c r="M29" s="4"/>
      <c r="N29" s="4"/>
      <c r="O29" s="4"/>
      <c r="P29" s="4"/>
      <c r="Q29" s="4"/>
      <c r="R29" s="4"/>
      <c r="S29" s="4"/>
      <c r="T29" s="4"/>
      <c r="U29" s="4"/>
      <c r="V29" s="4"/>
      <c r="W29" s="4"/>
      <c r="X29" s="4"/>
      <c r="Y29" s="37"/>
      <c r="Z29" s="52"/>
      <c r="AA29" s="50"/>
      <c r="AB29" s="51"/>
    </row>
    <row r="30" spans="2:28" ht="15.75" x14ac:dyDescent="0.25">
      <c r="B30" s="49"/>
      <c r="C30" s="50"/>
      <c r="D30" s="52"/>
      <c r="E30" s="40"/>
      <c r="F30" s="188" t="s">
        <v>191</v>
      </c>
      <c r="G30" s="188"/>
      <c r="H30" s="8"/>
      <c r="I30" s="189"/>
      <c r="J30" s="190"/>
      <c r="K30" s="190"/>
      <c r="L30" s="191"/>
      <c r="M30" s="224" t="e">
        <f>VLOOKUP(I30,Lists!I2:M5,5,FALSE)</f>
        <v>#N/A</v>
      </c>
      <c r="N30" s="224"/>
      <c r="O30" s="224"/>
      <c r="P30" s="224"/>
      <c r="Q30" s="224"/>
      <c r="R30" s="224"/>
      <c r="S30" s="224"/>
      <c r="T30" s="224"/>
      <c r="U30" s="224"/>
      <c r="V30" s="224"/>
      <c r="W30" s="224"/>
      <c r="X30" s="224"/>
      <c r="Y30" s="37"/>
      <c r="Z30" s="52"/>
      <c r="AA30" s="50"/>
      <c r="AB30" s="51"/>
    </row>
    <row r="31" spans="2:28" ht="15.75" x14ac:dyDescent="0.25">
      <c r="B31" s="49"/>
      <c r="C31" s="50"/>
      <c r="D31" s="52"/>
      <c r="E31" s="41"/>
      <c r="F31" s="8"/>
      <c r="G31" s="8"/>
      <c r="H31" s="8"/>
      <c r="I31" s="9"/>
      <c r="J31" s="9"/>
      <c r="K31" s="9"/>
      <c r="L31" s="9"/>
      <c r="M31" s="224"/>
      <c r="N31" s="224"/>
      <c r="O31" s="224"/>
      <c r="P31" s="224"/>
      <c r="Q31" s="224"/>
      <c r="R31" s="224"/>
      <c r="S31" s="224"/>
      <c r="T31" s="224"/>
      <c r="U31" s="224"/>
      <c r="V31" s="224"/>
      <c r="W31" s="224"/>
      <c r="X31" s="224"/>
      <c r="Y31" s="37"/>
      <c r="Z31" s="52"/>
      <c r="AA31" s="50"/>
      <c r="AB31" s="51"/>
    </row>
    <row r="32" spans="2:28" ht="15.75" x14ac:dyDescent="0.25">
      <c r="B32" s="49"/>
      <c r="C32" s="50"/>
      <c r="D32" s="52"/>
      <c r="E32" s="41"/>
      <c r="F32" s="188" t="s">
        <v>232</v>
      </c>
      <c r="G32" s="188"/>
      <c r="H32" s="8"/>
      <c r="I32" s="230"/>
      <c r="J32" s="230"/>
      <c r="K32" s="230"/>
      <c r="L32" s="230"/>
      <c r="M32" s="224"/>
      <c r="N32" s="224"/>
      <c r="O32" s="224"/>
      <c r="P32" s="224"/>
      <c r="Q32" s="224"/>
      <c r="R32" s="224"/>
      <c r="S32" s="224"/>
      <c r="T32" s="224"/>
      <c r="U32" s="224"/>
      <c r="V32" s="224"/>
      <c r="W32" s="224"/>
      <c r="X32" s="224"/>
      <c r="Y32" s="37"/>
      <c r="Z32" s="52"/>
      <c r="AA32" s="50"/>
      <c r="AB32" s="51"/>
    </row>
    <row r="33" spans="2:28" ht="15.75" thickBot="1" x14ac:dyDescent="0.3">
      <c r="B33" s="49"/>
      <c r="C33" s="50"/>
      <c r="D33" s="52"/>
      <c r="E33" s="42"/>
      <c r="F33" s="221" t="str">
        <f>IF(I32=F29," ","Please send the completed form to tim.spriggs@bt.com")</f>
        <v xml:space="preserve"> </v>
      </c>
      <c r="G33" s="221"/>
      <c r="H33" s="221"/>
      <c r="I33" s="221"/>
      <c r="J33" s="221"/>
      <c r="K33" s="221"/>
      <c r="L33" s="221"/>
      <c r="M33" s="44"/>
      <c r="N33" s="44"/>
      <c r="O33" s="44"/>
      <c r="P33" s="44"/>
      <c r="Q33" s="43"/>
      <c r="R33" s="43"/>
      <c r="S33" s="43"/>
      <c r="T33" s="43"/>
      <c r="U33" s="43"/>
      <c r="V33" s="43"/>
      <c r="W33" s="43"/>
      <c r="X33" s="43"/>
      <c r="Y33" s="45"/>
      <c r="Z33" s="52"/>
      <c r="AA33" s="50"/>
      <c r="AB33" s="51"/>
    </row>
    <row r="34" spans="2:28" ht="7.5" customHeight="1" x14ac:dyDescent="0.25">
      <c r="B34" s="49"/>
      <c r="C34" s="50"/>
      <c r="D34" s="52"/>
      <c r="E34" s="52"/>
      <c r="F34" s="52"/>
      <c r="G34" s="52"/>
      <c r="H34" s="52"/>
      <c r="I34" s="57"/>
      <c r="J34" s="57"/>
      <c r="K34" s="57"/>
      <c r="L34" s="57"/>
      <c r="M34" s="57"/>
      <c r="N34" s="57"/>
      <c r="O34" s="57"/>
      <c r="P34" s="57"/>
      <c r="Q34" s="52"/>
      <c r="R34" s="52"/>
      <c r="S34" s="52"/>
      <c r="T34" s="52"/>
      <c r="U34" s="52"/>
      <c r="V34" s="52"/>
      <c r="W34" s="52"/>
      <c r="X34" s="52"/>
      <c r="Y34" s="52"/>
      <c r="Z34" s="52"/>
      <c r="AA34" s="50"/>
      <c r="AB34" s="51"/>
    </row>
    <row r="35" spans="2:28" ht="11.25" customHeight="1" x14ac:dyDescent="0.25">
      <c r="B35" s="49"/>
      <c r="C35" s="50"/>
      <c r="D35" s="50"/>
      <c r="E35" s="50"/>
      <c r="F35" s="50"/>
      <c r="G35" s="50"/>
      <c r="H35" s="50"/>
      <c r="I35" s="58"/>
      <c r="J35" s="58"/>
      <c r="K35" s="58"/>
      <c r="L35" s="58"/>
      <c r="M35" s="58"/>
      <c r="N35" s="58"/>
      <c r="O35" s="58"/>
      <c r="P35" s="58"/>
      <c r="Q35" s="50"/>
      <c r="R35" s="50"/>
      <c r="S35" s="50"/>
      <c r="T35" s="50"/>
      <c r="U35" s="50"/>
      <c r="V35" s="50"/>
      <c r="W35" s="50"/>
      <c r="X35" s="50"/>
      <c r="Y35" s="50"/>
      <c r="Z35" s="50"/>
      <c r="AA35" s="50"/>
      <c r="AB35" s="51"/>
    </row>
    <row r="36" spans="2:28" ht="7.5" customHeight="1" thickBot="1" x14ac:dyDescent="0.3">
      <c r="B36" s="59"/>
      <c r="C36" s="60"/>
      <c r="D36" s="60"/>
      <c r="E36" s="60"/>
      <c r="F36" s="60"/>
      <c r="G36" s="60"/>
      <c r="H36" s="60"/>
      <c r="I36" s="61"/>
      <c r="J36" s="61"/>
      <c r="K36" s="61"/>
      <c r="L36" s="61"/>
      <c r="M36" s="61"/>
      <c r="N36" s="61"/>
      <c r="O36" s="61"/>
      <c r="P36" s="61"/>
      <c r="Q36" s="60"/>
      <c r="R36" s="60"/>
      <c r="S36" s="60"/>
      <c r="T36" s="60"/>
      <c r="U36" s="60"/>
      <c r="V36" s="60"/>
      <c r="W36" s="60"/>
      <c r="X36" s="60"/>
      <c r="Y36" s="60"/>
      <c r="Z36" s="60"/>
      <c r="AA36" s="60"/>
      <c r="AB36" s="62"/>
    </row>
    <row r="37" spans="2:28" x14ac:dyDescent="0.25">
      <c r="I37" s="11"/>
      <c r="J37" s="11"/>
      <c r="K37" s="11"/>
      <c r="L37" s="11"/>
      <c r="M37" s="11"/>
      <c r="N37" s="11"/>
      <c r="O37" s="11"/>
      <c r="P37" s="11"/>
    </row>
    <row r="38" spans="2:28" x14ac:dyDescent="0.25">
      <c r="I38" s="11"/>
      <c r="J38" s="11"/>
      <c r="K38" s="11"/>
      <c r="L38" s="11"/>
      <c r="M38" s="11"/>
      <c r="N38" s="11"/>
      <c r="O38" s="11"/>
      <c r="P38" s="11"/>
    </row>
    <row r="39" spans="2:28" x14ac:dyDescent="0.25">
      <c r="I39" s="11"/>
      <c r="J39" s="11"/>
      <c r="K39" s="11"/>
      <c r="L39" s="11"/>
      <c r="M39" s="11"/>
      <c r="N39" s="11"/>
      <c r="O39" s="11"/>
      <c r="P39" s="11"/>
    </row>
  </sheetData>
  <sheetProtection algorithmName="SHA-512" hashValue="sWPGmNIgSzD0zSF7I/0nNutZUrDGOV5i3po3HKsxa2Y0zO0hlg49TQcOtXU0ud24QDQlHPRtYiC9lSdF8DIvAg==" saltValue="vq8Pbb/v3AOtQiXlo979fA==" spinCount="100000" sheet="1" objects="1" scenarios="1" selectLockedCells="1"/>
  <mergeCells count="38">
    <mergeCell ref="F22:X23"/>
    <mergeCell ref="F33:L33"/>
    <mergeCell ref="I30:L30"/>
    <mergeCell ref="F32:G32"/>
    <mergeCell ref="I32:L32"/>
    <mergeCell ref="F30:G30"/>
    <mergeCell ref="I28:L28"/>
    <mergeCell ref="U15:V15"/>
    <mergeCell ref="U17:V17"/>
    <mergeCell ref="U19:V19"/>
    <mergeCell ref="F21:G21"/>
    <mergeCell ref="I21:L21"/>
    <mergeCell ref="P21:S21"/>
    <mergeCell ref="U21:V21"/>
    <mergeCell ref="I19:L19"/>
    <mergeCell ref="P19:S19"/>
    <mergeCell ref="I15:L15"/>
    <mergeCell ref="P15:S15"/>
    <mergeCell ref="I17:L17"/>
    <mergeCell ref="P17:S17"/>
    <mergeCell ref="F15:G15"/>
    <mergeCell ref="F17:G17"/>
    <mergeCell ref="N9:X11"/>
    <mergeCell ref="E6:Y6"/>
    <mergeCell ref="E7:Y7"/>
    <mergeCell ref="M30:X32"/>
    <mergeCell ref="F9:G9"/>
    <mergeCell ref="I9:J9"/>
    <mergeCell ref="F11:G11"/>
    <mergeCell ref="I11:J11"/>
    <mergeCell ref="F13:G13"/>
    <mergeCell ref="I13:N13"/>
    <mergeCell ref="F24:G24"/>
    <mergeCell ref="I24:L24"/>
    <mergeCell ref="F26:G26"/>
    <mergeCell ref="I26:L26"/>
    <mergeCell ref="F19:G19"/>
    <mergeCell ref="F28:G28"/>
  </mergeCells>
  <conditionalFormatting sqref="I9:J9">
    <cfRule type="cellIs" dxfId="24" priority="25" operator="lessThan">
      <formula>1</formula>
    </cfRule>
    <cfRule type="cellIs" dxfId="23" priority="28" operator="equal">
      <formula>"Mark"</formula>
    </cfRule>
    <cfRule type="cellIs" dxfId="22" priority="29" operator="equal">
      <formula>"RAM"</formula>
    </cfRule>
  </conditionalFormatting>
  <conditionalFormatting sqref="I11:J11">
    <cfRule type="cellIs" dxfId="21" priority="26" operator="lessThan">
      <formula>1</formula>
    </cfRule>
    <cfRule type="cellIs" dxfId="20" priority="27" operator="greaterThan">
      <formula>0</formula>
    </cfRule>
  </conditionalFormatting>
  <conditionalFormatting sqref="I15:L15">
    <cfRule type="cellIs" dxfId="19" priority="24" operator="lessThan">
      <formula>1</formula>
    </cfRule>
  </conditionalFormatting>
  <conditionalFormatting sqref="I17:L17">
    <cfRule type="cellIs" dxfId="18" priority="23" operator="lessThan">
      <formula>1</formula>
    </cfRule>
  </conditionalFormatting>
  <conditionalFormatting sqref="I19:L19">
    <cfRule type="cellIs" dxfId="17" priority="22" operator="lessThan">
      <formula>1</formula>
    </cfRule>
  </conditionalFormatting>
  <conditionalFormatting sqref="P15:S15">
    <cfRule type="cellIs" dxfId="16" priority="21" operator="lessThan">
      <formula>1</formula>
    </cfRule>
  </conditionalFormatting>
  <conditionalFormatting sqref="P17:S17">
    <cfRule type="cellIs" dxfId="15" priority="20" operator="lessThan">
      <formula>1</formula>
    </cfRule>
  </conditionalFormatting>
  <conditionalFormatting sqref="P19:S19">
    <cfRule type="cellIs" dxfId="14" priority="19" operator="lessThan">
      <formula>1</formula>
    </cfRule>
  </conditionalFormatting>
  <conditionalFormatting sqref="I30">
    <cfRule type="cellIs" dxfId="13" priority="18" operator="lessThan">
      <formula>1</formula>
    </cfRule>
  </conditionalFormatting>
  <conditionalFormatting sqref="I26:L26">
    <cfRule type="cellIs" dxfId="12" priority="17" operator="lessThan">
      <formula>1</formula>
    </cfRule>
  </conditionalFormatting>
  <conditionalFormatting sqref="I32:L32">
    <cfRule type="cellIs" dxfId="11" priority="16" operator="lessThan">
      <formula>1</formula>
    </cfRule>
  </conditionalFormatting>
  <conditionalFormatting sqref="I28:L28">
    <cfRule type="cellIs" dxfId="10" priority="15" operator="lessThan">
      <formula>1</formula>
    </cfRule>
  </conditionalFormatting>
  <conditionalFormatting sqref="P28">
    <cfRule type="cellIs" dxfId="9" priority="14" operator="greaterThan">
      <formula>0.01</formula>
    </cfRule>
  </conditionalFormatting>
  <conditionalFormatting sqref="I24:L24">
    <cfRule type="cellIs" dxfId="8" priority="10" operator="lessThan">
      <formula>1</formula>
    </cfRule>
  </conditionalFormatting>
  <conditionalFormatting sqref="X19">
    <cfRule type="cellIs" dxfId="7" priority="6" operator="lessThan">
      <formula>1</formula>
    </cfRule>
  </conditionalFormatting>
  <conditionalFormatting sqref="X17">
    <cfRule type="cellIs" dxfId="6" priority="7" operator="lessThan">
      <formula>1</formula>
    </cfRule>
  </conditionalFormatting>
  <conditionalFormatting sqref="X15">
    <cfRule type="cellIs" dxfId="5" priority="8" operator="lessThan">
      <formula>1</formula>
    </cfRule>
  </conditionalFormatting>
  <conditionalFormatting sqref="I21:L21">
    <cfRule type="cellIs" dxfId="4" priority="5" operator="lessThan">
      <formula>1</formula>
    </cfRule>
  </conditionalFormatting>
  <conditionalFormatting sqref="P21:S21">
    <cfRule type="cellIs" dxfId="3" priority="4" operator="lessThan">
      <formula>1</formula>
    </cfRule>
  </conditionalFormatting>
  <conditionalFormatting sqref="X21">
    <cfRule type="cellIs" dxfId="2" priority="3" operator="lessThan">
      <formula>1</formula>
    </cfRule>
  </conditionalFormatting>
  <conditionalFormatting sqref="M30">
    <cfRule type="cellIs" dxfId="1" priority="2" operator="greaterThan">
      <formula>0</formula>
    </cfRule>
  </conditionalFormatting>
  <conditionalFormatting sqref="Q28">
    <cfRule type="cellIs" dxfId="0" priority="1" operator="greaterThan">
      <formula>0</formula>
    </cfRule>
  </conditionalFormatting>
  <dataValidations count="2">
    <dataValidation type="list" allowBlank="1" showInputMessage="1" showErrorMessage="1" sqref="I11:J11">
      <formula1>INDIRECT(I9)</formula1>
    </dataValidation>
    <dataValidation type="list" allowBlank="1" showInputMessage="1" showErrorMessage="1" sqref="I30">
      <formula1>Payment</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Lists!$A$2:$A$3</xm:f>
          </x14:formula1>
          <xm:sqref>I9:J9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topLeftCell="F1" workbookViewId="0">
      <selection activeCell="M16" sqref="M16"/>
    </sheetView>
  </sheetViews>
  <sheetFormatPr defaultRowHeight="15" x14ac:dyDescent="0.25"/>
  <cols>
    <col min="1" max="1" width="6.7109375" bestFit="1" customWidth="1"/>
    <col min="2" max="2" width="1.42578125" customWidth="1"/>
    <col min="3" max="3" width="6.42578125" bestFit="1" customWidth="1"/>
    <col min="4" max="4" width="43.28515625" bestFit="1" customWidth="1"/>
    <col min="5" max="5" width="1.42578125" customWidth="1"/>
    <col min="6" max="6" width="6.42578125" bestFit="1" customWidth="1"/>
    <col min="7" max="7" width="28.42578125" bestFit="1" customWidth="1"/>
    <col min="8" max="8" width="1.42578125" customWidth="1"/>
    <col min="9" max="9" width="14.42578125" bestFit="1" customWidth="1"/>
    <col min="10" max="10" width="1.42578125" customWidth="1"/>
    <col min="12" max="12" width="1.42578125" customWidth="1"/>
    <col min="13" max="13" width="69" bestFit="1" customWidth="1"/>
    <col min="14" max="14" width="1.42578125" customWidth="1"/>
    <col min="15" max="15" width="16.5703125" bestFit="1" customWidth="1"/>
    <col min="16" max="16" width="1.42578125" customWidth="1"/>
    <col min="18" max="18" width="2.85546875" customWidth="1"/>
  </cols>
  <sheetData>
    <row r="1" spans="1:15" ht="15.75" x14ac:dyDescent="0.25">
      <c r="A1" s="25" t="s">
        <v>196</v>
      </c>
      <c r="C1" s="25" t="s">
        <v>0</v>
      </c>
      <c r="D1" s="25" t="s">
        <v>187</v>
      </c>
      <c r="F1" s="25" t="s">
        <v>0</v>
      </c>
      <c r="G1" s="25" t="s">
        <v>187</v>
      </c>
      <c r="I1" s="25" t="s">
        <v>201</v>
      </c>
      <c r="K1" s="25" t="s">
        <v>205</v>
      </c>
      <c r="M1" s="25" t="s">
        <v>242</v>
      </c>
      <c r="O1" s="25" t="s">
        <v>243</v>
      </c>
    </row>
    <row r="2" spans="1:15" s="1" customFormat="1" ht="60" x14ac:dyDescent="0.25">
      <c r="A2" s="24" t="s">
        <v>197</v>
      </c>
      <c r="C2" s="21" t="s">
        <v>199</v>
      </c>
      <c r="D2" s="22" t="s">
        <v>177</v>
      </c>
      <c r="F2" s="21" t="s">
        <v>199</v>
      </c>
      <c r="G2" s="23" t="s">
        <v>176</v>
      </c>
      <c r="I2" s="24" t="s">
        <v>203</v>
      </c>
      <c r="K2" s="26">
        <v>1</v>
      </c>
      <c r="M2" s="107" t="s">
        <v>263</v>
      </c>
      <c r="O2" s="24" t="s">
        <v>269</v>
      </c>
    </row>
    <row r="3" spans="1:15" s="1" customFormat="1" ht="60" x14ac:dyDescent="0.25">
      <c r="A3" s="24" t="s">
        <v>198</v>
      </c>
      <c r="C3" s="21" t="s">
        <v>200</v>
      </c>
      <c r="D3" s="22" t="s">
        <v>79</v>
      </c>
      <c r="F3" s="21" t="s">
        <v>200</v>
      </c>
      <c r="G3" s="23" t="s">
        <v>78</v>
      </c>
      <c r="I3" s="24" t="s">
        <v>204</v>
      </c>
      <c r="K3" s="26">
        <v>2</v>
      </c>
      <c r="M3" s="107" t="s">
        <v>264</v>
      </c>
      <c r="O3" s="24" t="s">
        <v>244</v>
      </c>
    </row>
    <row r="4" spans="1:15" s="1" customFormat="1" ht="30" x14ac:dyDescent="0.25">
      <c r="C4" s="21" t="s">
        <v>214</v>
      </c>
      <c r="D4" s="22" t="s">
        <v>158</v>
      </c>
      <c r="F4" s="21">
        <v>1</v>
      </c>
      <c r="G4" s="23" t="s">
        <v>30</v>
      </c>
      <c r="I4" s="24" t="s">
        <v>223</v>
      </c>
      <c r="K4" s="26">
        <v>3</v>
      </c>
      <c r="M4" s="107" t="s">
        <v>262</v>
      </c>
      <c r="O4" s="24" t="s">
        <v>245</v>
      </c>
    </row>
    <row r="5" spans="1:15" s="1" customFormat="1" ht="60" x14ac:dyDescent="0.25">
      <c r="C5" s="21">
        <v>1</v>
      </c>
      <c r="D5" s="22" t="s">
        <v>36</v>
      </c>
      <c r="F5" s="21">
        <v>4</v>
      </c>
      <c r="G5" s="23" t="s">
        <v>63</v>
      </c>
      <c r="I5" s="24" t="s">
        <v>202</v>
      </c>
      <c r="K5" s="26">
        <v>4</v>
      </c>
      <c r="M5" s="107" t="s">
        <v>270</v>
      </c>
      <c r="O5" s="108" t="s">
        <v>246</v>
      </c>
    </row>
    <row r="6" spans="1:15" s="1" customFormat="1" x14ac:dyDescent="0.25">
      <c r="C6" s="21">
        <v>4</v>
      </c>
      <c r="D6" s="22" t="s">
        <v>64</v>
      </c>
      <c r="F6" s="21">
        <v>5</v>
      </c>
      <c r="G6" s="23" t="s">
        <v>90</v>
      </c>
      <c r="K6" s="26">
        <v>5</v>
      </c>
    </row>
    <row r="7" spans="1:15" s="1" customFormat="1" x14ac:dyDescent="0.25">
      <c r="C7" s="21">
        <v>5</v>
      </c>
      <c r="D7" s="22" t="s">
        <v>91</v>
      </c>
      <c r="F7" s="21">
        <v>7</v>
      </c>
      <c r="G7" s="23" t="s">
        <v>168</v>
      </c>
      <c r="K7" s="26">
        <v>6</v>
      </c>
    </row>
    <row r="8" spans="1:15" s="1" customFormat="1" x14ac:dyDescent="0.25">
      <c r="C8" s="21">
        <v>7</v>
      </c>
      <c r="D8" s="22" t="s">
        <v>169</v>
      </c>
      <c r="F8" s="21">
        <v>8</v>
      </c>
      <c r="G8" s="23" t="s">
        <v>26</v>
      </c>
      <c r="K8" s="26">
        <v>7</v>
      </c>
    </row>
    <row r="9" spans="1:15" s="1" customFormat="1" x14ac:dyDescent="0.25">
      <c r="C9" s="21">
        <v>8</v>
      </c>
      <c r="D9" s="22" t="s">
        <v>27</v>
      </c>
      <c r="F9" s="21">
        <v>22</v>
      </c>
      <c r="G9" s="23" t="s">
        <v>41</v>
      </c>
      <c r="K9" s="26">
        <v>8</v>
      </c>
    </row>
    <row r="10" spans="1:15" s="1" customFormat="1" x14ac:dyDescent="0.25">
      <c r="C10" s="21">
        <v>22</v>
      </c>
      <c r="D10" s="22" t="s">
        <v>42</v>
      </c>
      <c r="F10" s="21">
        <v>104</v>
      </c>
      <c r="G10" s="23" t="s">
        <v>95</v>
      </c>
      <c r="K10" s="26">
        <v>9</v>
      </c>
    </row>
    <row r="11" spans="1:15" s="1" customFormat="1" x14ac:dyDescent="0.25">
      <c r="C11" s="21">
        <v>104</v>
      </c>
      <c r="D11" s="22" t="s">
        <v>96</v>
      </c>
      <c r="F11" s="21">
        <v>107</v>
      </c>
      <c r="G11" s="23" t="s">
        <v>122</v>
      </c>
      <c r="K11" s="26">
        <v>10</v>
      </c>
    </row>
    <row r="12" spans="1:15" s="1" customFormat="1" ht="75" x14ac:dyDescent="0.25">
      <c r="C12" s="21">
        <v>107</v>
      </c>
      <c r="D12" s="22" t="s">
        <v>112</v>
      </c>
      <c r="F12" s="21">
        <v>139</v>
      </c>
      <c r="G12" s="23" t="s">
        <v>73</v>
      </c>
      <c r="I12" s="24" t="s">
        <v>203</v>
      </c>
      <c r="K12" s="26">
        <v>11</v>
      </c>
      <c r="M12" s="107" t="s">
        <v>265</v>
      </c>
    </row>
    <row r="13" spans="1:15" s="1" customFormat="1" ht="75" x14ac:dyDescent="0.25">
      <c r="C13" s="21">
        <v>139</v>
      </c>
      <c r="D13" s="22" t="s">
        <v>74</v>
      </c>
      <c r="F13" s="21">
        <v>176</v>
      </c>
      <c r="G13" s="23" t="s">
        <v>80</v>
      </c>
      <c r="I13" s="24" t="s">
        <v>204</v>
      </c>
      <c r="K13" s="26">
        <v>12</v>
      </c>
      <c r="M13" s="107" t="s">
        <v>266</v>
      </c>
    </row>
    <row r="14" spans="1:15" s="1" customFormat="1" ht="30" x14ac:dyDescent="0.25">
      <c r="C14" s="21">
        <v>176</v>
      </c>
      <c r="D14" s="22" t="s">
        <v>81</v>
      </c>
      <c r="F14" s="21">
        <v>197</v>
      </c>
      <c r="G14" s="23" t="s">
        <v>34</v>
      </c>
      <c r="I14" s="24" t="s">
        <v>223</v>
      </c>
      <c r="K14" s="26">
        <v>13</v>
      </c>
      <c r="M14" s="107" t="s">
        <v>262</v>
      </c>
    </row>
    <row r="15" spans="1:15" s="1" customFormat="1" ht="60" x14ac:dyDescent="0.25">
      <c r="C15" s="21">
        <v>197</v>
      </c>
      <c r="D15" s="22" t="s">
        <v>35</v>
      </c>
      <c r="F15" s="21">
        <v>224</v>
      </c>
      <c r="G15" s="23" t="s">
        <v>180</v>
      </c>
      <c r="I15" s="24" t="s">
        <v>202</v>
      </c>
      <c r="K15" s="26">
        <v>14</v>
      </c>
      <c r="M15" s="107" t="s">
        <v>270</v>
      </c>
    </row>
    <row r="16" spans="1:15" s="1" customFormat="1" x14ac:dyDescent="0.25">
      <c r="C16" s="21">
        <v>224</v>
      </c>
      <c r="D16" s="22" t="s">
        <v>181</v>
      </c>
      <c r="F16" s="21">
        <v>234</v>
      </c>
      <c r="G16" s="23" t="s">
        <v>172</v>
      </c>
      <c r="K16" s="26">
        <v>15</v>
      </c>
    </row>
    <row r="17" spans="3:11" s="1" customFormat="1" x14ac:dyDescent="0.25">
      <c r="C17" s="21">
        <v>234</v>
      </c>
      <c r="D17" s="22" t="s">
        <v>173</v>
      </c>
      <c r="F17" s="21">
        <v>238</v>
      </c>
      <c r="G17" s="23" t="s">
        <v>65</v>
      </c>
      <c r="K17" s="26">
        <v>16</v>
      </c>
    </row>
    <row r="18" spans="3:11" s="1" customFormat="1" x14ac:dyDescent="0.25">
      <c r="C18" s="21">
        <v>238</v>
      </c>
      <c r="D18" s="22" t="s">
        <v>66</v>
      </c>
      <c r="F18" s="21">
        <v>239</v>
      </c>
      <c r="G18" s="23" t="s">
        <v>52</v>
      </c>
      <c r="K18" s="26">
        <v>17</v>
      </c>
    </row>
    <row r="19" spans="3:11" s="1" customFormat="1" x14ac:dyDescent="0.25">
      <c r="C19" s="21">
        <v>239</v>
      </c>
      <c r="D19" s="22" t="s">
        <v>53</v>
      </c>
      <c r="F19" s="21">
        <v>315</v>
      </c>
      <c r="G19" s="23" t="s">
        <v>129</v>
      </c>
      <c r="K19" s="26">
        <v>18</v>
      </c>
    </row>
    <row r="20" spans="3:11" s="1" customFormat="1" x14ac:dyDescent="0.25">
      <c r="C20" s="21">
        <v>315</v>
      </c>
      <c r="D20" s="22" t="s">
        <v>130</v>
      </c>
      <c r="F20" s="21">
        <v>361</v>
      </c>
      <c r="G20" s="23" t="s">
        <v>76</v>
      </c>
      <c r="K20" s="26">
        <v>19</v>
      </c>
    </row>
    <row r="21" spans="3:11" s="1" customFormat="1" x14ac:dyDescent="0.25">
      <c r="C21" s="21">
        <v>361</v>
      </c>
      <c r="D21" s="22" t="s">
        <v>77</v>
      </c>
      <c r="F21" s="21">
        <v>363</v>
      </c>
      <c r="G21" s="23" t="s">
        <v>50</v>
      </c>
      <c r="K21" s="26">
        <v>20</v>
      </c>
    </row>
    <row r="22" spans="3:11" s="1" customFormat="1" x14ac:dyDescent="0.25">
      <c r="C22" s="21">
        <v>363</v>
      </c>
      <c r="D22" s="22" t="s">
        <v>51</v>
      </c>
      <c r="F22" s="21">
        <v>385</v>
      </c>
      <c r="G22" s="23" t="s">
        <v>110</v>
      </c>
      <c r="K22" s="26">
        <v>21</v>
      </c>
    </row>
    <row r="23" spans="3:11" s="1" customFormat="1" x14ac:dyDescent="0.25">
      <c r="C23" s="21">
        <v>385</v>
      </c>
      <c r="D23" s="22" t="s">
        <v>111</v>
      </c>
      <c r="F23" s="21">
        <v>399</v>
      </c>
      <c r="G23" s="23" t="s">
        <v>32</v>
      </c>
      <c r="K23" s="26">
        <v>22</v>
      </c>
    </row>
    <row r="24" spans="3:11" s="1" customFormat="1" x14ac:dyDescent="0.25">
      <c r="C24" s="21">
        <v>399</v>
      </c>
      <c r="D24" s="22" t="s">
        <v>33</v>
      </c>
      <c r="F24" s="21">
        <v>400</v>
      </c>
      <c r="G24" s="23" t="s">
        <v>87</v>
      </c>
      <c r="K24" s="26">
        <v>23</v>
      </c>
    </row>
    <row r="25" spans="3:11" s="1" customFormat="1" x14ac:dyDescent="0.25">
      <c r="C25" s="21">
        <v>400</v>
      </c>
      <c r="D25" s="22" t="s">
        <v>152</v>
      </c>
      <c r="F25" s="21">
        <v>406</v>
      </c>
      <c r="G25" s="23" t="s">
        <v>45</v>
      </c>
      <c r="K25" s="26">
        <v>24</v>
      </c>
    </row>
    <row r="26" spans="3:11" s="1" customFormat="1" x14ac:dyDescent="0.25">
      <c r="C26" s="21">
        <v>406</v>
      </c>
      <c r="D26" s="22" t="s">
        <v>46</v>
      </c>
      <c r="F26" s="21">
        <v>410</v>
      </c>
      <c r="G26" s="23" t="s">
        <v>151</v>
      </c>
      <c r="K26" s="26">
        <v>25</v>
      </c>
    </row>
    <row r="27" spans="3:11" s="1" customFormat="1" x14ac:dyDescent="0.25">
      <c r="C27" s="21">
        <v>410</v>
      </c>
      <c r="D27" s="22" t="s">
        <v>153</v>
      </c>
      <c r="F27" s="21">
        <v>411</v>
      </c>
      <c r="G27" s="23" t="s">
        <v>21</v>
      </c>
      <c r="K27" s="26">
        <v>26</v>
      </c>
    </row>
    <row r="28" spans="3:11" s="1" customFormat="1" x14ac:dyDescent="0.25">
      <c r="C28" s="21">
        <v>411</v>
      </c>
      <c r="D28" s="22" t="s">
        <v>23</v>
      </c>
      <c r="F28" s="21">
        <v>418</v>
      </c>
      <c r="G28" s="23" t="s">
        <v>170</v>
      </c>
      <c r="K28" s="26">
        <v>27</v>
      </c>
    </row>
    <row r="29" spans="3:11" s="1" customFormat="1" x14ac:dyDescent="0.25">
      <c r="C29" s="21">
        <v>418</v>
      </c>
      <c r="D29" s="22" t="s">
        <v>171</v>
      </c>
      <c r="F29" s="21">
        <v>431</v>
      </c>
      <c r="G29" s="23" t="s">
        <v>127</v>
      </c>
      <c r="K29" s="26">
        <v>28</v>
      </c>
    </row>
    <row r="30" spans="3:11" s="1" customFormat="1" x14ac:dyDescent="0.25">
      <c r="C30" s="21">
        <v>431</v>
      </c>
      <c r="D30" s="22" t="s">
        <v>128</v>
      </c>
      <c r="F30" s="21">
        <v>433</v>
      </c>
      <c r="G30" s="23" t="s">
        <v>174</v>
      </c>
      <c r="K30" s="26">
        <v>29</v>
      </c>
    </row>
    <row r="31" spans="3:11" s="1" customFormat="1" x14ac:dyDescent="0.25">
      <c r="C31" s="21">
        <v>433</v>
      </c>
      <c r="D31" s="22" t="s">
        <v>175</v>
      </c>
      <c r="F31" s="21">
        <v>454</v>
      </c>
      <c r="G31" s="23" t="s">
        <v>24</v>
      </c>
      <c r="K31" s="26">
        <v>30</v>
      </c>
    </row>
    <row r="32" spans="3:11" s="1" customFormat="1" x14ac:dyDescent="0.25">
      <c r="C32" s="21">
        <v>454</v>
      </c>
      <c r="D32" s="22" t="s">
        <v>25</v>
      </c>
      <c r="F32" s="21">
        <v>458</v>
      </c>
      <c r="G32" s="23" t="s">
        <v>146</v>
      </c>
      <c r="K32" s="26">
        <v>31</v>
      </c>
    </row>
    <row r="33" spans="3:11" s="1" customFormat="1" x14ac:dyDescent="0.25">
      <c r="C33" s="21">
        <v>458</v>
      </c>
      <c r="D33" s="22" t="s">
        <v>147</v>
      </c>
      <c r="F33" s="21">
        <v>459</v>
      </c>
      <c r="G33" s="23" t="s">
        <v>106</v>
      </c>
      <c r="K33" s="26">
        <v>32</v>
      </c>
    </row>
    <row r="34" spans="3:11" s="1" customFormat="1" x14ac:dyDescent="0.25">
      <c r="C34" s="21">
        <v>459</v>
      </c>
      <c r="D34" s="22" t="s">
        <v>107</v>
      </c>
      <c r="F34" s="21">
        <v>487</v>
      </c>
      <c r="G34" s="23" t="s">
        <v>156</v>
      </c>
      <c r="K34" s="26">
        <v>33</v>
      </c>
    </row>
    <row r="35" spans="3:11" s="1" customFormat="1" x14ac:dyDescent="0.25">
      <c r="C35" s="21">
        <v>469</v>
      </c>
      <c r="D35" s="22" t="s">
        <v>47</v>
      </c>
      <c r="F35" s="21">
        <v>489</v>
      </c>
      <c r="G35" s="23" t="s">
        <v>20</v>
      </c>
      <c r="K35" s="26">
        <v>34</v>
      </c>
    </row>
    <row r="36" spans="3:11" s="1" customFormat="1" x14ac:dyDescent="0.25">
      <c r="C36" s="21">
        <v>487</v>
      </c>
      <c r="D36" s="22" t="s">
        <v>157</v>
      </c>
      <c r="F36" s="21">
        <v>569</v>
      </c>
      <c r="G36" s="23" t="s">
        <v>185</v>
      </c>
      <c r="K36" s="26">
        <v>35</v>
      </c>
    </row>
    <row r="37" spans="3:11" s="1" customFormat="1" x14ac:dyDescent="0.25">
      <c r="C37" s="21">
        <v>489</v>
      </c>
      <c r="D37" s="22" t="s">
        <v>22</v>
      </c>
      <c r="F37" s="21">
        <v>577</v>
      </c>
      <c r="G37" s="23" t="s">
        <v>31</v>
      </c>
      <c r="K37" s="26">
        <v>36</v>
      </c>
    </row>
    <row r="38" spans="3:11" s="1" customFormat="1" x14ac:dyDescent="0.25">
      <c r="C38" s="21">
        <v>569</v>
      </c>
      <c r="D38" s="22" t="s">
        <v>186</v>
      </c>
      <c r="F38" s="21">
        <v>616</v>
      </c>
      <c r="G38" s="23" t="s">
        <v>168</v>
      </c>
      <c r="K38" s="26">
        <v>37</v>
      </c>
    </row>
    <row r="39" spans="3:11" s="1" customFormat="1" x14ac:dyDescent="0.25">
      <c r="C39" s="21">
        <v>577</v>
      </c>
      <c r="D39" s="22" t="s">
        <v>14</v>
      </c>
      <c r="F39" s="21">
        <v>633</v>
      </c>
      <c r="G39" s="23" t="s">
        <v>123</v>
      </c>
      <c r="K39" s="26">
        <v>38</v>
      </c>
    </row>
    <row r="40" spans="3:11" s="1" customFormat="1" x14ac:dyDescent="0.25">
      <c r="C40" s="21">
        <v>616</v>
      </c>
      <c r="D40" s="22" t="s">
        <v>169</v>
      </c>
      <c r="F40" s="21">
        <v>647</v>
      </c>
      <c r="G40" s="23" t="s">
        <v>133</v>
      </c>
      <c r="K40" s="26">
        <v>39</v>
      </c>
    </row>
    <row r="41" spans="3:11" s="1" customFormat="1" x14ac:dyDescent="0.25">
      <c r="C41" s="21">
        <v>633</v>
      </c>
      <c r="D41" s="22" t="s">
        <v>124</v>
      </c>
      <c r="F41" s="21">
        <v>652</v>
      </c>
      <c r="G41" s="23" t="s">
        <v>182</v>
      </c>
      <c r="K41" s="26">
        <v>40</v>
      </c>
    </row>
    <row r="42" spans="3:11" s="1" customFormat="1" x14ac:dyDescent="0.25">
      <c r="C42" s="21">
        <v>643</v>
      </c>
      <c r="D42" s="22" t="s">
        <v>121</v>
      </c>
      <c r="F42" s="21">
        <v>728</v>
      </c>
      <c r="G42" s="23" t="s">
        <v>54</v>
      </c>
      <c r="K42" s="26">
        <v>41</v>
      </c>
    </row>
    <row r="43" spans="3:11" s="1" customFormat="1" x14ac:dyDescent="0.25">
      <c r="C43" s="21">
        <v>647</v>
      </c>
      <c r="D43" s="22" t="s">
        <v>134</v>
      </c>
      <c r="F43" s="21">
        <v>742</v>
      </c>
      <c r="G43" s="23" t="s">
        <v>113</v>
      </c>
      <c r="K43" s="26">
        <v>42</v>
      </c>
    </row>
    <row r="44" spans="3:11" s="1" customFormat="1" x14ac:dyDescent="0.25">
      <c r="C44" s="21">
        <v>652</v>
      </c>
      <c r="D44" s="22" t="s">
        <v>183</v>
      </c>
      <c r="F44" s="21">
        <v>748</v>
      </c>
      <c r="G44" s="23" t="s">
        <v>159</v>
      </c>
      <c r="K44" s="26">
        <v>43</v>
      </c>
    </row>
    <row r="45" spans="3:11" s="1" customFormat="1" x14ac:dyDescent="0.25">
      <c r="C45" s="21">
        <v>728</v>
      </c>
      <c r="D45" s="22" t="s">
        <v>55</v>
      </c>
      <c r="F45" s="21">
        <v>786</v>
      </c>
      <c r="G45" s="23" t="s">
        <v>48</v>
      </c>
      <c r="K45" s="26">
        <v>44</v>
      </c>
    </row>
    <row r="46" spans="3:11" s="1" customFormat="1" x14ac:dyDescent="0.25">
      <c r="C46" s="21">
        <v>742</v>
      </c>
      <c r="D46" s="22" t="s">
        <v>114</v>
      </c>
      <c r="F46" s="21">
        <v>791</v>
      </c>
      <c r="G46" s="23" t="s">
        <v>57</v>
      </c>
      <c r="K46" s="26">
        <v>45</v>
      </c>
    </row>
    <row r="47" spans="3:11" s="1" customFormat="1" x14ac:dyDescent="0.25">
      <c r="C47" s="21">
        <v>748</v>
      </c>
      <c r="D47" s="22" t="s">
        <v>160</v>
      </c>
      <c r="F47" s="21">
        <v>801</v>
      </c>
      <c r="G47" s="23" t="s">
        <v>16</v>
      </c>
      <c r="K47" s="26">
        <v>46</v>
      </c>
    </row>
    <row r="48" spans="3:11" s="1" customFormat="1" x14ac:dyDescent="0.25">
      <c r="C48" s="21">
        <v>786</v>
      </c>
      <c r="D48" s="22" t="s">
        <v>49</v>
      </c>
      <c r="F48" s="21">
        <v>802</v>
      </c>
      <c r="G48" s="23" t="s">
        <v>161</v>
      </c>
      <c r="K48" s="26">
        <v>47</v>
      </c>
    </row>
    <row r="49" spans="3:11" s="1" customFormat="1" x14ac:dyDescent="0.25">
      <c r="C49" s="21">
        <v>791</v>
      </c>
      <c r="D49" s="22" t="s">
        <v>58</v>
      </c>
      <c r="F49" s="21">
        <v>828</v>
      </c>
      <c r="G49" s="23" t="s">
        <v>108</v>
      </c>
      <c r="K49" s="26">
        <v>48</v>
      </c>
    </row>
    <row r="50" spans="3:11" s="1" customFormat="1" x14ac:dyDescent="0.25">
      <c r="C50" s="21">
        <v>801</v>
      </c>
      <c r="D50" s="22" t="s">
        <v>17</v>
      </c>
      <c r="F50" s="21">
        <v>856</v>
      </c>
      <c r="G50" s="23" t="s">
        <v>135</v>
      </c>
      <c r="K50" s="26">
        <v>49</v>
      </c>
    </row>
    <row r="51" spans="3:11" s="1" customFormat="1" x14ac:dyDescent="0.25">
      <c r="C51" s="21">
        <v>802</v>
      </c>
      <c r="D51" s="22" t="s">
        <v>162</v>
      </c>
      <c r="F51" s="21">
        <v>897</v>
      </c>
      <c r="G51" s="23" t="s">
        <v>178</v>
      </c>
      <c r="K51" s="26">
        <v>50</v>
      </c>
    </row>
    <row r="52" spans="3:11" s="1" customFormat="1" x14ac:dyDescent="0.25">
      <c r="C52" s="21">
        <v>815</v>
      </c>
      <c r="D52" s="22" t="s">
        <v>142</v>
      </c>
      <c r="F52" s="21">
        <v>921</v>
      </c>
      <c r="G52" s="23" t="s">
        <v>140</v>
      </c>
    </row>
    <row r="53" spans="3:11" s="1" customFormat="1" x14ac:dyDescent="0.25">
      <c r="C53" s="21">
        <v>828</v>
      </c>
      <c r="D53" s="22" t="s">
        <v>109</v>
      </c>
      <c r="F53" s="21">
        <v>932</v>
      </c>
      <c r="G53" s="23" t="s">
        <v>59</v>
      </c>
    </row>
    <row r="54" spans="3:11" s="1" customFormat="1" x14ac:dyDescent="0.25">
      <c r="C54" s="21">
        <v>830</v>
      </c>
      <c r="D54" s="22" t="s">
        <v>145</v>
      </c>
      <c r="F54" s="21">
        <v>936</v>
      </c>
      <c r="G54" s="23" t="s">
        <v>85</v>
      </c>
    </row>
    <row r="55" spans="3:11" s="1" customFormat="1" x14ac:dyDescent="0.25">
      <c r="C55" s="21">
        <v>833</v>
      </c>
      <c r="D55" s="22" t="s">
        <v>94</v>
      </c>
      <c r="F55" s="21">
        <v>976</v>
      </c>
      <c r="G55" s="23" t="s">
        <v>115</v>
      </c>
    </row>
    <row r="56" spans="3:11" s="1" customFormat="1" x14ac:dyDescent="0.25">
      <c r="C56" s="21">
        <v>835</v>
      </c>
      <c r="D56" s="22" t="s">
        <v>6</v>
      </c>
      <c r="F56" s="21">
        <v>996</v>
      </c>
      <c r="G56" s="23" t="s">
        <v>118</v>
      </c>
    </row>
    <row r="57" spans="3:11" s="1" customFormat="1" x14ac:dyDescent="0.25">
      <c r="C57" s="21">
        <v>856</v>
      </c>
      <c r="D57" s="22" t="s">
        <v>136</v>
      </c>
      <c r="F57" s="21">
        <v>997</v>
      </c>
      <c r="G57" s="23" t="s">
        <v>71</v>
      </c>
    </row>
    <row r="58" spans="3:11" s="1" customFormat="1" x14ac:dyDescent="0.25">
      <c r="C58" s="21">
        <v>897</v>
      </c>
      <c r="D58" s="22" t="s">
        <v>179</v>
      </c>
      <c r="F58" s="21">
        <v>1071</v>
      </c>
      <c r="G58" s="23" t="s">
        <v>67</v>
      </c>
    </row>
    <row r="59" spans="3:11" s="1" customFormat="1" x14ac:dyDescent="0.25">
      <c r="C59" s="21">
        <v>899</v>
      </c>
      <c r="D59" s="22" t="s">
        <v>120</v>
      </c>
      <c r="F59" s="21">
        <v>1074</v>
      </c>
      <c r="G59" s="23" t="s">
        <v>28</v>
      </c>
    </row>
    <row r="60" spans="3:11" s="1" customFormat="1" x14ac:dyDescent="0.25">
      <c r="C60" s="21">
        <v>921</v>
      </c>
      <c r="D60" s="22" t="s">
        <v>141</v>
      </c>
      <c r="F60" s="21">
        <v>1091</v>
      </c>
      <c r="G60" s="23" t="s">
        <v>163</v>
      </c>
    </row>
    <row r="61" spans="3:11" s="1" customFormat="1" x14ac:dyDescent="0.25">
      <c r="C61" s="21">
        <v>932</v>
      </c>
      <c r="D61" s="22" t="s">
        <v>60</v>
      </c>
      <c r="F61" s="21">
        <v>1105</v>
      </c>
      <c r="G61" s="23" t="s">
        <v>88</v>
      </c>
    </row>
    <row r="62" spans="3:11" s="1" customFormat="1" x14ac:dyDescent="0.25">
      <c r="C62" s="21">
        <v>936</v>
      </c>
      <c r="D62" s="22" t="s">
        <v>86</v>
      </c>
      <c r="F62" s="21">
        <v>1118</v>
      </c>
      <c r="G62" s="23" t="s">
        <v>131</v>
      </c>
    </row>
    <row r="63" spans="3:11" s="1" customFormat="1" x14ac:dyDescent="0.25">
      <c r="C63" s="21">
        <v>976</v>
      </c>
      <c r="D63" s="22" t="s">
        <v>116</v>
      </c>
      <c r="F63" s="21">
        <v>1124</v>
      </c>
      <c r="G63" s="23" t="s">
        <v>37</v>
      </c>
    </row>
    <row r="64" spans="3:11" s="1" customFormat="1" x14ac:dyDescent="0.25">
      <c r="C64" s="21">
        <v>987</v>
      </c>
      <c r="D64" s="22" t="s">
        <v>105</v>
      </c>
      <c r="F64" s="21">
        <v>1152</v>
      </c>
      <c r="G64" s="23" t="s">
        <v>82</v>
      </c>
    </row>
    <row r="65" spans="3:7" s="1" customFormat="1" x14ac:dyDescent="0.25">
      <c r="C65" s="21">
        <v>996</v>
      </c>
      <c r="D65" s="22" t="s">
        <v>119</v>
      </c>
      <c r="F65" s="21">
        <v>1160</v>
      </c>
      <c r="G65" s="23" t="s">
        <v>61</v>
      </c>
    </row>
    <row r="66" spans="3:7" s="1" customFormat="1" x14ac:dyDescent="0.25">
      <c r="C66" s="21">
        <v>997</v>
      </c>
      <c r="D66" s="22" t="s">
        <v>72</v>
      </c>
      <c r="F66" s="21">
        <v>1200</v>
      </c>
      <c r="G66" s="23" t="s">
        <v>7</v>
      </c>
    </row>
    <row r="67" spans="3:7" s="1" customFormat="1" x14ac:dyDescent="0.25">
      <c r="C67" s="21">
        <v>1071</v>
      </c>
      <c r="D67" s="22" t="s">
        <v>68</v>
      </c>
      <c r="F67" s="21">
        <v>1227</v>
      </c>
      <c r="G67" s="23" t="s">
        <v>101</v>
      </c>
    </row>
    <row r="68" spans="3:7" s="1" customFormat="1" x14ac:dyDescent="0.25">
      <c r="C68" s="21">
        <v>1074</v>
      </c>
      <c r="D68" s="22" t="s">
        <v>29</v>
      </c>
      <c r="F68" s="21">
        <v>1228</v>
      </c>
      <c r="G68" s="23" t="s">
        <v>154</v>
      </c>
    </row>
    <row r="69" spans="3:7" s="1" customFormat="1" x14ac:dyDescent="0.25">
      <c r="C69" s="21">
        <v>1091</v>
      </c>
      <c r="D69" s="22" t="s">
        <v>164</v>
      </c>
      <c r="F69" s="21">
        <v>1265</v>
      </c>
      <c r="G69" s="23" t="s">
        <v>13</v>
      </c>
    </row>
    <row r="70" spans="3:7" s="1" customFormat="1" x14ac:dyDescent="0.25">
      <c r="C70" s="21">
        <v>1105</v>
      </c>
      <c r="D70" s="22" t="s">
        <v>89</v>
      </c>
      <c r="F70" s="21">
        <v>1313</v>
      </c>
      <c r="G70" s="23" t="s">
        <v>138</v>
      </c>
    </row>
    <row r="71" spans="3:7" s="1" customFormat="1" x14ac:dyDescent="0.25">
      <c r="C71" s="21">
        <v>1118</v>
      </c>
      <c r="D71" s="22" t="s">
        <v>132</v>
      </c>
      <c r="F71" s="21">
        <v>1363</v>
      </c>
      <c r="G71" s="23" t="s">
        <v>69</v>
      </c>
    </row>
    <row r="72" spans="3:7" s="1" customFormat="1" x14ac:dyDescent="0.25">
      <c r="C72" s="21">
        <v>1124</v>
      </c>
      <c r="D72" s="22" t="s">
        <v>38</v>
      </c>
      <c r="F72" s="21">
        <v>1389</v>
      </c>
      <c r="G72" s="23" t="s">
        <v>18</v>
      </c>
    </row>
    <row r="73" spans="3:7" s="1" customFormat="1" x14ac:dyDescent="0.25">
      <c r="C73" s="21">
        <v>1152</v>
      </c>
      <c r="D73" s="22" t="s">
        <v>83</v>
      </c>
      <c r="F73" s="21">
        <v>1457</v>
      </c>
      <c r="G73" s="23" t="s">
        <v>97</v>
      </c>
    </row>
    <row r="74" spans="3:7" s="1" customFormat="1" x14ac:dyDescent="0.25">
      <c r="C74" s="21">
        <v>1160</v>
      </c>
      <c r="D74" s="22" t="s">
        <v>62</v>
      </c>
      <c r="F74" s="21">
        <v>1467</v>
      </c>
      <c r="G74" s="23" t="s">
        <v>8</v>
      </c>
    </row>
    <row r="75" spans="3:7" s="1" customFormat="1" x14ac:dyDescent="0.25">
      <c r="C75" s="21">
        <v>1200</v>
      </c>
      <c r="D75" s="22" t="s">
        <v>167</v>
      </c>
      <c r="F75" s="21">
        <v>1473</v>
      </c>
      <c r="G75" s="23" t="s">
        <v>43</v>
      </c>
    </row>
    <row r="76" spans="3:7" s="1" customFormat="1" x14ac:dyDescent="0.25">
      <c r="C76" s="21">
        <v>1227</v>
      </c>
      <c r="D76" s="22" t="s">
        <v>100</v>
      </c>
      <c r="F76" s="21">
        <v>1604</v>
      </c>
      <c r="G76" s="23" t="s">
        <v>102</v>
      </c>
    </row>
    <row r="77" spans="3:7" s="1" customFormat="1" x14ac:dyDescent="0.25">
      <c r="C77" s="21">
        <v>1228</v>
      </c>
      <c r="D77" s="22" t="s">
        <v>155</v>
      </c>
      <c r="F77" s="21">
        <v>1638</v>
      </c>
      <c r="G77" s="23" t="s">
        <v>165</v>
      </c>
    </row>
    <row r="78" spans="3:7" s="1" customFormat="1" x14ac:dyDescent="0.25">
      <c r="C78" s="21">
        <v>1265</v>
      </c>
      <c r="D78" s="22" t="s">
        <v>15</v>
      </c>
      <c r="F78" s="21">
        <v>1748</v>
      </c>
      <c r="G78" s="23" t="s">
        <v>143</v>
      </c>
    </row>
    <row r="79" spans="3:7" s="1" customFormat="1" x14ac:dyDescent="0.25">
      <c r="C79" s="21">
        <v>1313</v>
      </c>
      <c r="D79" s="22" t="s">
        <v>139</v>
      </c>
      <c r="F79" s="21">
        <v>1856</v>
      </c>
      <c r="G79" s="23" t="s">
        <v>92</v>
      </c>
    </row>
    <row r="80" spans="3:7" s="1" customFormat="1" x14ac:dyDescent="0.25">
      <c r="C80" s="21">
        <v>1363</v>
      </c>
      <c r="D80" s="22" t="s">
        <v>70</v>
      </c>
      <c r="F80" s="21">
        <v>1889</v>
      </c>
      <c r="G80" s="23" t="s">
        <v>148</v>
      </c>
    </row>
    <row r="81" spans="3:7" s="1" customFormat="1" x14ac:dyDescent="0.25">
      <c r="C81" s="21">
        <v>1389</v>
      </c>
      <c r="D81" s="22" t="s">
        <v>19</v>
      </c>
      <c r="F81" s="21">
        <v>1895</v>
      </c>
      <c r="G81" s="23" t="s">
        <v>39</v>
      </c>
    </row>
    <row r="82" spans="3:7" s="1" customFormat="1" x14ac:dyDescent="0.25">
      <c r="C82" s="21">
        <v>1457</v>
      </c>
      <c r="D82" s="22" t="s">
        <v>98</v>
      </c>
      <c r="F82" s="21">
        <v>1909</v>
      </c>
      <c r="G82" s="23" t="s">
        <v>125</v>
      </c>
    </row>
    <row r="83" spans="3:7" s="1" customFormat="1" x14ac:dyDescent="0.25">
      <c r="C83" s="21">
        <v>1467</v>
      </c>
      <c r="D83" s="22" t="s">
        <v>117</v>
      </c>
      <c r="F83" s="21">
        <v>1978</v>
      </c>
      <c r="G83" s="23" t="s">
        <v>2</v>
      </c>
    </row>
    <row r="84" spans="3:7" s="1" customFormat="1" x14ac:dyDescent="0.25">
      <c r="C84" s="21">
        <v>1473</v>
      </c>
      <c r="D84" s="22" t="s">
        <v>44</v>
      </c>
      <c r="F84" s="21">
        <v>1984</v>
      </c>
      <c r="G84" s="23" t="s">
        <v>12</v>
      </c>
    </row>
    <row r="85" spans="3:7" s="1" customFormat="1" x14ac:dyDescent="0.25">
      <c r="C85" s="21">
        <v>1534</v>
      </c>
      <c r="D85" s="22" t="s">
        <v>75</v>
      </c>
    </row>
    <row r="86" spans="3:7" s="1" customFormat="1" x14ac:dyDescent="0.25">
      <c r="C86" s="21">
        <v>1604</v>
      </c>
      <c r="D86" s="22" t="s">
        <v>103</v>
      </c>
    </row>
    <row r="87" spans="3:7" s="1" customFormat="1" x14ac:dyDescent="0.25">
      <c r="C87" s="21">
        <v>1638</v>
      </c>
      <c r="D87" s="22" t="s">
        <v>166</v>
      </c>
    </row>
    <row r="88" spans="3:7" s="1" customFormat="1" x14ac:dyDescent="0.25">
      <c r="C88" s="21">
        <v>1748</v>
      </c>
      <c r="D88" s="22" t="s">
        <v>144</v>
      </c>
    </row>
    <row r="89" spans="3:7" s="1" customFormat="1" x14ac:dyDescent="0.25">
      <c r="C89" s="21">
        <v>1767</v>
      </c>
      <c r="D89" s="22" t="s">
        <v>56</v>
      </c>
    </row>
    <row r="90" spans="3:7" s="1" customFormat="1" x14ac:dyDescent="0.25">
      <c r="C90" s="21">
        <v>1771</v>
      </c>
      <c r="D90" s="22" t="s">
        <v>150</v>
      </c>
    </row>
    <row r="91" spans="3:7" s="1" customFormat="1" x14ac:dyDescent="0.25">
      <c r="C91" s="21">
        <v>1856</v>
      </c>
      <c r="D91" s="22" t="s">
        <v>93</v>
      </c>
    </row>
    <row r="92" spans="3:7" s="1" customFormat="1" x14ac:dyDescent="0.25">
      <c r="C92" s="21">
        <v>1870</v>
      </c>
      <c r="D92" s="22" t="s">
        <v>99</v>
      </c>
    </row>
    <row r="93" spans="3:7" s="1" customFormat="1" x14ac:dyDescent="0.25">
      <c r="C93" s="21">
        <v>1889</v>
      </c>
      <c r="D93" s="22" t="s">
        <v>149</v>
      </c>
    </row>
    <row r="94" spans="3:7" s="1" customFormat="1" x14ac:dyDescent="0.25">
      <c r="C94" s="21">
        <v>1895</v>
      </c>
      <c r="D94" s="22" t="s">
        <v>40</v>
      </c>
    </row>
    <row r="95" spans="3:7" s="1" customFormat="1" x14ac:dyDescent="0.25">
      <c r="C95" s="21">
        <v>1909</v>
      </c>
      <c r="D95" s="22" t="s">
        <v>126</v>
      </c>
    </row>
    <row r="96" spans="3:7" s="1" customFormat="1" x14ac:dyDescent="0.25">
      <c r="C96" s="21">
        <v>1953</v>
      </c>
      <c r="D96" s="22" t="s">
        <v>104</v>
      </c>
    </row>
    <row r="97" spans="3:4" s="1" customFormat="1" x14ac:dyDescent="0.25">
      <c r="C97" s="21">
        <v>1978</v>
      </c>
      <c r="D97" s="22" t="s">
        <v>184</v>
      </c>
    </row>
    <row r="98" spans="3:4" s="1" customFormat="1" x14ac:dyDescent="0.25">
      <c r="C98" s="21">
        <v>1984</v>
      </c>
      <c r="D98" s="22" t="s">
        <v>137</v>
      </c>
    </row>
    <row r="99" spans="3:4" s="1" customFormat="1" x14ac:dyDescent="0.25">
      <c r="C99" s="21">
        <v>1989</v>
      </c>
      <c r="D99" s="22" t="s">
        <v>11</v>
      </c>
    </row>
    <row r="100" spans="3:4" s="1" customFormat="1" x14ac:dyDescent="0.25">
      <c r="C100" s="21">
        <v>1994</v>
      </c>
      <c r="D100" s="22" t="s">
        <v>10</v>
      </c>
    </row>
    <row r="101" spans="3:4" s="1" customFormat="1" x14ac:dyDescent="0.25">
      <c r="C101" s="21">
        <v>1997</v>
      </c>
      <c r="D101" s="22" t="s">
        <v>9</v>
      </c>
    </row>
    <row r="102" spans="3:4" s="1" customFormat="1" x14ac:dyDescent="0.25">
      <c r="C102" s="21">
        <v>2001</v>
      </c>
      <c r="D102" s="22" t="s">
        <v>4</v>
      </c>
    </row>
    <row r="103" spans="3:4" s="1" customFormat="1" x14ac:dyDescent="0.25">
      <c r="C103" s="21">
        <v>2003</v>
      </c>
      <c r="D103" s="22" t="s">
        <v>84</v>
      </c>
    </row>
    <row r="104" spans="3:4" s="1" customFormat="1" x14ac:dyDescent="0.25">
      <c r="C104" s="21">
        <v>2013</v>
      </c>
      <c r="D104" s="22" t="s">
        <v>3</v>
      </c>
    </row>
    <row r="105" spans="3:4" s="1" customFormat="1" x14ac:dyDescent="0.25">
      <c r="C105" s="21">
        <v>2014</v>
      </c>
      <c r="D105" s="22" t="s">
        <v>5</v>
      </c>
    </row>
    <row r="106" spans="3:4" s="1" customFormat="1" x14ac:dyDescent="0.25">
      <c r="C106" s="21">
        <v>2022</v>
      </c>
      <c r="D106" s="22" t="s">
        <v>1</v>
      </c>
    </row>
    <row r="107" spans="3:4" s="1" customFormat="1" x14ac:dyDescent="0.25"/>
    <row r="108" spans="3:4" s="1" customFormat="1" x14ac:dyDescent="0.25"/>
    <row r="109" spans="3:4" s="1" customFormat="1" x14ac:dyDescent="0.25"/>
    <row r="110" spans="3:4" s="1" customFormat="1" x14ac:dyDescent="0.25"/>
    <row r="111" spans="3:4" s="1" customFormat="1" x14ac:dyDescent="0.25"/>
    <row r="112" spans="3:4"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pans="3:7" s="1" customFormat="1" x14ac:dyDescent="0.25"/>
    <row r="130" spans="3:7" s="1" customFormat="1" x14ac:dyDescent="0.25"/>
    <row r="131" spans="3:7" s="1" customFormat="1" x14ac:dyDescent="0.25"/>
    <row r="132" spans="3:7" s="1" customFormat="1" x14ac:dyDescent="0.25"/>
    <row r="133" spans="3:7" s="1" customFormat="1" x14ac:dyDescent="0.25"/>
    <row r="134" spans="3:7" s="1" customFormat="1" x14ac:dyDescent="0.25">
      <c r="F134"/>
      <c r="G134"/>
    </row>
    <row r="135" spans="3:7" x14ac:dyDescent="0.25">
      <c r="C135" s="1"/>
      <c r="D135" s="1"/>
    </row>
  </sheetData>
  <sortState ref="C2:D190">
    <sortCondition ref="C2:C190"/>
  </sortState>
  <dataConsolidate>
    <dataRefs count="2">
      <dataRef ref="N2:O2" sheet="Lists"/>
      <dataRef ref="N7:O7" sheet="Lists"/>
    </dataRefs>
  </dataConsolid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How to Use</vt:lpstr>
      <vt:lpstr>Lodge Entry</vt:lpstr>
      <vt:lpstr>Lodge Member Entry</vt:lpstr>
      <vt:lpstr>Individual Entry</vt:lpstr>
      <vt:lpstr>Lists</vt:lpstr>
      <vt:lpstr>Mark</vt:lpstr>
      <vt:lpstr>MarkLodge</vt:lpstr>
      <vt:lpstr>MarkNo</vt:lpstr>
      <vt:lpstr>Payment</vt:lpstr>
      <vt:lpstr>RAM</vt:lpstr>
      <vt:lpstr>RAMLodge</vt:lpstr>
      <vt:lpstr>RAMNp</vt:lpstr>
      <vt:lpstr>Tickets</vt:lpstr>
    </vt:vector>
  </TitlesOfParts>
  <Company>BT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Spriggs,T,Tim,JSR9 R</dc:creator>
  <cp:lastModifiedBy>Spriggs,T,Tim,JSR9 R</cp:lastModifiedBy>
  <dcterms:created xsi:type="dcterms:W3CDTF">2022-01-05T19:18:21Z</dcterms:created>
  <dcterms:modified xsi:type="dcterms:W3CDTF">2022-03-28T12:10:57Z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5818d02-8d25-4bb9-b27c-e4db64670887_Enabled">
    <vt:lpwstr>true</vt:lpwstr>
  </property>
  <property fmtid="{D5CDD505-2E9C-101B-9397-08002B2CF9AE}" pid="3" name="MSIP_Label_55818d02-8d25-4bb9-b27c-e4db64670887_SetDate">
    <vt:lpwstr>2022-01-05T19:18:22Z</vt:lpwstr>
  </property>
  <property fmtid="{D5CDD505-2E9C-101B-9397-08002B2CF9AE}" pid="4" name="MSIP_Label_55818d02-8d25-4bb9-b27c-e4db64670887_Method">
    <vt:lpwstr>Standard</vt:lpwstr>
  </property>
  <property fmtid="{D5CDD505-2E9C-101B-9397-08002B2CF9AE}" pid="5" name="MSIP_Label_55818d02-8d25-4bb9-b27c-e4db64670887_Name">
    <vt:lpwstr>55818d02-8d25-4bb9-b27c-e4db64670887</vt:lpwstr>
  </property>
  <property fmtid="{D5CDD505-2E9C-101B-9397-08002B2CF9AE}" pid="6" name="MSIP_Label_55818d02-8d25-4bb9-b27c-e4db64670887_SiteId">
    <vt:lpwstr>a7f35688-9c00-4d5e-ba41-29f146377ab0</vt:lpwstr>
  </property>
  <property fmtid="{D5CDD505-2E9C-101B-9397-08002B2CF9AE}" pid="7" name="MSIP_Label_55818d02-8d25-4bb9-b27c-e4db64670887_ActionId">
    <vt:lpwstr>47ea304d-fa28-443c-be09-35cbdb495955</vt:lpwstr>
  </property>
  <property fmtid="{D5CDD505-2E9C-101B-9397-08002B2CF9AE}" pid="8" name="MSIP_Label_55818d02-8d25-4bb9-b27c-e4db64670887_ContentBits">
    <vt:lpwstr>0</vt:lpwstr>
  </property>
</Properties>
</file>